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301120\BOD2019\"/>
    </mc:Choice>
  </mc:AlternateContent>
  <xr:revisionPtr revIDLastSave="0" documentId="13_ncr:1_{3D0B6B31-6DFA-4318-8765-84D928D0BDF7}" xr6:coauthVersionLast="47" xr6:coauthVersionMax="47" xr10:uidLastSave="{00000000-0000-0000-0000-000000000000}"/>
  <bookViews>
    <workbookView xWindow="-108" yWindow="-108" windowWidth="23256" windowHeight="12576" xr2:uid="{04EC3C5C-01FF-4C99-B112-598511810416}"/>
  </bookViews>
  <sheets>
    <sheet name="LE20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2" i="1" l="1"/>
  <c r="X22" i="1"/>
  <c r="I22" i="1"/>
  <c r="AI22" i="1"/>
  <c r="F21" i="1"/>
  <c r="H21" i="1" s="1"/>
  <c r="I21" i="1" s="1"/>
  <c r="U20" i="1"/>
  <c r="W20" i="1" s="1"/>
  <c r="X20" i="1" s="1"/>
  <c r="AH20" i="1"/>
  <c r="U18" i="1"/>
  <c r="W18" i="1" s="1"/>
  <c r="X18" i="1" s="1"/>
  <c r="AI18" i="1"/>
  <c r="U17" i="1"/>
  <c r="W17" i="1" s="1"/>
  <c r="X17" i="1" s="1"/>
  <c r="AH17" i="1"/>
  <c r="AI16" i="1"/>
  <c r="U16" i="1"/>
  <c r="W16" i="1" s="1"/>
  <c r="X16" i="1" s="1"/>
  <c r="F16" i="1"/>
  <c r="H16" i="1" s="1"/>
  <c r="I16" i="1" s="1"/>
  <c r="AH16" i="1"/>
  <c r="U15" i="1"/>
  <c r="W15" i="1" s="1"/>
  <c r="X15" i="1" s="1"/>
  <c r="AH15" i="1"/>
  <c r="U14" i="1"/>
  <c r="W14" i="1" s="1"/>
  <c r="X14" i="1" s="1"/>
  <c r="AH14" i="1"/>
  <c r="U12" i="1"/>
  <c r="W12" i="1" s="1"/>
  <c r="X12" i="1" s="1"/>
  <c r="AI11" i="1"/>
  <c r="AJ11" i="1" s="1"/>
  <c r="AL11" i="1" s="1"/>
  <c r="AM11" i="1" s="1"/>
  <c r="AH11" i="1"/>
  <c r="U10" i="1"/>
  <c r="W10" i="1" s="1"/>
  <c r="X10" i="1" s="1"/>
  <c r="AI10" i="1"/>
  <c r="AH10" i="1"/>
  <c r="U9" i="1"/>
  <c r="W9" i="1" s="1"/>
  <c r="X9" i="1" s="1"/>
  <c r="U8" i="1"/>
  <c r="W8" i="1" s="1"/>
  <c r="X8" i="1" s="1"/>
  <c r="U6" i="1"/>
  <c r="W6" i="1" s="1"/>
  <c r="X6" i="1" s="1"/>
  <c r="AI6" i="1"/>
  <c r="AI5" i="1"/>
  <c r="AH5" i="1"/>
  <c r="AI4" i="1"/>
  <c r="F7" i="1" l="1"/>
  <c r="H7" i="1" s="1"/>
  <c r="I7" i="1" s="1"/>
  <c r="AJ10" i="1"/>
  <c r="AL10" i="1" s="1"/>
  <c r="AM10" i="1" s="1"/>
  <c r="AH8" i="1"/>
  <c r="AH6" i="1"/>
  <c r="AJ6" i="1" s="1"/>
  <c r="AL6" i="1" s="1"/>
  <c r="AM6" i="1" s="1"/>
  <c r="F13" i="1"/>
  <c r="H13" i="1" s="1"/>
  <c r="I13" i="1" s="1"/>
  <c r="F20" i="1"/>
  <c r="H20" i="1" s="1"/>
  <c r="I20" i="1" s="1"/>
  <c r="F22" i="1"/>
  <c r="U13" i="1"/>
  <c r="W13" i="1" s="1"/>
  <c r="X13" i="1" s="1"/>
  <c r="AH18" i="1"/>
  <c r="AH22" i="1"/>
  <c r="AJ22" i="1" s="1"/>
  <c r="F19" i="1"/>
  <c r="H19" i="1" s="1"/>
  <c r="I19" i="1" s="1"/>
  <c r="AH12" i="1"/>
  <c r="D23" i="1"/>
  <c r="AH9" i="1"/>
  <c r="AI12" i="1"/>
  <c r="AJ12" i="1" s="1"/>
  <c r="AL12" i="1" s="1"/>
  <c r="AM12" i="1" s="1"/>
  <c r="AH21" i="1"/>
  <c r="AI14" i="1"/>
  <c r="AJ14" i="1" s="1"/>
  <c r="AL14" i="1" s="1"/>
  <c r="AM14" i="1" s="1"/>
  <c r="F14" i="1"/>
  <c r="H14" i="1" s="1"/>
  <c r="I14" i="1" s="1"/>
  <c r="S23" i="1"/>
  <c r="AH24" i="1" s="1"/>
  <c r="U4" i="1"/>
  <c r="W4" i="1" s="1"/>
  <c r="X4" i="1" s="1"/>
  <c r="Y5" i="1" s="1"/>
  <c r="AH4" i="1"/>
  <c r="AJ4" i="1" s="1"/>
  <c r="AL4" i="1" s="1"/>
  <c r="AM4" i="1" s="1"/>
  <c r="AN5" i="1" s="1"/>
  <c r="F8" i="1"/>
  <c r="H8" i="1" s="1"/>
  <c r="I8" i="1" s="1"/>
  <c r="AI8" i="1"/>
  <c r="AJ8" i="1" s="1"/>
  <c r="AL8" i="1" s="1"/>
  <c r="AM8" i="1" s="1"/>
  <c r="U7" i="1"/>
  <c r="W7" i="1" s="1"/>
  <c r="X7" i="1" s="1"/>
  <c r="U19" i="1"/>
  <c r="W19" i="1" s="1"/>
  <c r="X19" i="1" s="1"/>
  <c r="AH19" i="1"/>
  <c r="AJ5" i="1"/>
  <c r="AL5" i="1" s="1"/>
  <c r="AM5" i="1" s="1"/>
  <c r="T23" i="1"/>
  <c r="AH7" i="1"/>
  <c r="AI7" i="1"/>
  <c r="F10" i="1"/>
  <c r="H10" i="1" s="1"/>
  <c r="I10" i="1" s="1"/>
  <c r="AH13" i="1"/>
  <c r="AI13" i="1"/>
  <c r="AI20" i="1"/>
  <c r="AJ20" i="1" s="1"/>
  <c r="AL20" i="1" s="1"/>
  <c r="AM20" i="1" s="1"/>
  <c r="U21" i="1"/>
  <c r="W21" i="1" s="1"/>
  <c r="X21" i="1" s="1"/>
  <c r="AJ16" i="1"/>
  <c r="AL16" i="1" s="1"/>
  <c r="AM16" i="1" s="1"/>
  <c r="F4" i="1"/>
  <c r="H4" i="1" s="1"/>
  <c r="I4" i="1" s="1"/>
  <c r="J5" i="1" s="1"/>
  <c r="AJ18" i="1"/>
  <c r="AL18" i="1" s="1"/>
  <c r="AM18" i="1" s="1"/>
  <c r="AI19" i="1"/>
  <c r="F18" i="1"/>
  <c r="H18" i="1" s="1"/>
  <c r="I18" i="1" s="1"/>
  <c r="U5" i="1"/>
  <c r="W5" i="1" s="1"/>
  <c r="X5" i="1" s="1"/>
  <c r="F6" i="1"/>
  <c r="H6" i="1" s="1"/>
  <c r="I6" i="1" s="1"/>
  <c r="U11" i="1"/>
  <c r="W11" i="1" s="1"/>
  <c r="X11" i="1" s="1"/>
  <c r="F12" i="1"/>
  <c r="H12" i="1" s="1"/>
  <c r="I12" i="1" s="1"/>
  <c r="F15" i="1"/>
  <c r="H15" i="1" s="1"/>
  <c r="I15" i="1" s="1"/>
  <c r="AI15" i="1"/>
  <c r="AJ15" i="1" s="1"/>
  <c r="AL15" i="1" s="1"/>
  <c r="AM15" i="1" s="1"/>
  <c r="F9" i="1"/>
  <c r="H9" i="1" s="1"/>
  <c r="I9" i="1" s="1"/>
  <c r="AI9" i="1"/>
  <c r="AJ9" i="1" s="1"/>
  <c r="AL9" i="1" s="1"/>
  <c r="AM9" i="1" s="1"/>
  <c r="AI21" i="1"/>
  <c r="AJ21" i="1" s="1"/>
  <c r="AL21" i="1" s="1"/>
  <c r="AM21" i="1" s="1"/>
  <c r="F17" i="1"/>
  <c r="H17" i="1" s="1"/>
  <c r="I17" i="1" s="1"/>
  <c r="E23" i="1"/>
  <c r="AI17" i="1"/>
  <c r="AJ17" i="1" s="1"/>
  <c r="AL17" i="1" s="1"/>
  <c r="AM17" i="1" s="1"/>
  <c r="F11" i="1"/>
  <c r="H11" i="1" s="1"/>
  <c r="I11" i="1" s="1"/>
  <c r="U22" i="1"/>
  <c r="F5" i="1"/>
  <c r="H5" i="1" s="1"/>
  <c r="I5" i="1" s="1"/>
  <c r="AJ7" i="1" l="1"/>
  <c r="AL7" i="1" s="1"/>
  <c r="AM7" i="1" s="1"/>
  <c r="AI24" i="1"/>
  <c r="AJ19" i="1"/>
  <c r="AL19" i="1" s="1"/>
  <c r="AM19" i="1" s="1"/>
  <c r="AN6" i="1"/>
  <c r="AO4" i="1"/>
  <c r="AP4" i="1" s="1"/>
  <c r="K4" i="1"/>
  <c r="L4" i="1" s="1"/>
  <c r="J6" i="1"/>
  <c r="AJ13" i="1"/>
  <c r="AL13" i="1" s="1"/>
  <c r="AM13" i="1" s="1"/>
  <c r="AH23" i="1"/>
  <c r="Z4" i="1"/>
  <c r="AA4" i="1" s="1"/>
  <c r="Y6" i="1"/>
  <c r="E24" i="1"/>
  <c r="AI23" i="1"/>
  <c r="J7" i="1" l="1"/>
  <c r="K6" i="1"/>
  <c r="K5" i="1"/>
  <c r="L5" i="1" s="1"/>
  <c r="Y7" i="1"/>
  <c r="Z6" i="1"/>
  <c r="Z5" i="1"/>
  <c r="AA5" i="1" s="1"/>
  <c r="AN7" i="1"/>
  <c r="AO5" i="1"/>
  <c r="AP5" i="1" s="1"/>
  <c r="AA6" i="1" l="1"/>
  <c r="Y8" i="1"/>
  <c r="Z7" i="1" s="1"/>
  <c r="AN8" i="1"/>
  <c r="J8" i="1"/>
  <c r="L6" i="1"/>
  <c r="AO6" i="1"/>
  <c r="AP6" i="1" s="1"/>
  <c r="AN9" i="1" l="1"/>
  <c r="AO7" i="1"/>
  <c r="AP7" i="1" s="1"/>
  <c r="J9" i="1"/>
  <c r="K8" i="1"/>
  <c r="AA7" i="1"/>
  <c r="Y9" i="1"/>
  <c r="Z8" i="1"/>
  <c r="K7" i="1"/>
  <c r="L7" i="1" s="1"/>
  <c r="AN10" i="1" l="1"/>
  <c r="J10" i="1"/>
  <c r="K9" i="1" s="1"/>
  <c r="L8" i="1"/>
  <c r="AO8" i="1"/>
  <c r="AP8" i="1" s="1"/>
  <c r="Y10" i="1"/>
  <c r="Z9" i="1" s="1"/>
  <c r="AA8" i="1"/>
  <c r="AN11" i="1" l="1"/>
  <c r="J11" i="1"/>
  <c r="K10" i="1"/>
  <c r="L9" i="1"/>
  <c r="AA9" i="1"/>
  <c r="Z10" i="1"/>
  <c r="Y11" i="1"/>
  <c r="AO9" i="1"/>
  <c r="AP9" i="1" s="1"/>
  <c r="AN12" i="1" l="1"/>
  <c r="AO11" i="1" s="1"/>
  <c r="L10" i="1"/>
  <c r="J12" i="1"/>
  <c r="K11" i="1" s="1"/>
  <c r="AO10" i="1"/>
  <c r="AP10" i="1" s="1"/>
  <c r="Y12" i="1"/>
  <c r="AA10" i="1"/>
  <c r="J13" i="1" l="1"/>
  <c r="L11" i="1"/>
  <c r="K12" i="1"/>
  <c r="AN13" i="1"/>
  <c r="AP11" i="1"/>
  <c r="Y13" i="1"/>
  <c r="Z12" i="1"/>
  <c r="Z11" i="1"/>
  <c r="AA11" i="1" s="1"/>
  <c r="AN14" i="1" l="1"/>
  <c r="AO12" i="1"/>
  <c r="AP12" i="1" s="1"/>
  <c r="L12" i="1"/>
  <c r="J14" i="1"/>
  <c r="K13" i="1"/>
  <c r="AA12" i="1"/>
  <c r="Y14" i="1"/>
  <c r="J15" i="1" l="1"/>
  <c r="L13" i="1"/>
  <c r="K14" i="1"/>
  <c r="AN15" i="1"/>
  <c r="Y15" i="1"/>
  <c r="Z14" i="1"/>
  <c r="AO13" i="1"/>
  <c r="AP13" i="1" s="1"/>
  <c r="Z13" i="1"/>
  <c r="AA13" i="1" s="1"/>
  <c r="AN16" i="1" l="1"/>
  <c r="AO14" i="1"/>
  <c r="AP14" i="1" s="1"/>
  <c r="J16" i="1"/>
  <c r="L14" i="1"/>
  <c r="Y16" i="1"/>
  <c r="AA14" i="1"/>
  <c r="J17" i="1" l="1"/>
  <c r="K16" i="1"/>
  <c r="K15" i="1"/>
  <c r="L15" i="1" s="1"/>
  <c r="Y17" i="1"/>
  <c r="Z16" i="1"/>
  <c r="AN17" i="1"/>
  <c r="AO16" i="1"/>
  <c r="AO15" i="1"/>
  <c r="AP15" i="1" s="1"/>
  <c r="Z15" i="1"/>
  <c r="AA15" i="1" s="1"/>
  <c r="Y18" i="1" l="1"/>
  <c r="AA16" i="1"/>
  <c r="AN18" i="1"/>
  <c r="AP16" i="1"/>
  <c r="L16" i="1"/>
  <c r="J18" i="1"/>
  <c r="K17" i="1" s="1"/>
  <c r="AN19" i="1" l="1"/>
  <c r="AO17" i="1"/>
  <c r="AP17" i="1" s="1"/>
  <c r="Y19" i="1"/>
  <c r="J19" i="1"/>
  <c r="L17" i="1"/>
  <c r="K18" i="1"/>
  <c r="Z17" i="1"/>
  <c r="AA17" i="1" s="1"/>
  <c r="Y20" i="1" l="1"/>
  <c r="Z18" i="1"/>
  <c r="AA18" i="1" s="1"/>
  <c r="AN20" i="1"/>
  <c r="AO18" i="1"/>
  <c r="AP18" i="1" s="1"/>
  <c r="L18" i="1"/>
  <c r="J20" i="1"/>
  <c r="AN21" i="1" l="1"/>
  <c r="AO20" i="1"/>
  <c r="AO19" i="1"/>
  <c r="AP19" i="1" s="1"/>
  <c r="J21" i="1"/>
  <c r="K20" i="1"/>
  <c r="K19" i="1"/>
  <c r="L19" i="1" s="1"/>
  <c r="Y21" i="1"/>
  <c r="Z19" i="1"/>
  <c r="AA19" i="1" s="1"/>
  <c r="J22" i="1" l="1"/>
  <c r="L20" i="1"/>
  <c r="Y22" i="1"/>
  <c r="Z21" i="1" s="1"/>
  <c r="AN22" i="1"/>
  <c r="AP20" i="1"/>
  <c r="Z20" i="1"/>
  <c r="AA20" i="1" s="1"/>
  <c r="AO22" i="1" l="1"/>
  <c r="AP22" i="1"/>
  <c r="L22" i="1"/>
  <c r="K22" i="1"/>
  <c r="K21" i="1"/>
  <c r="L21" i="1" s="1"/>
  <c r="AA21" i="1"/>
  <c r="Z22" i="1"/>
  <c r="AA22" i="1"/>
  <c r="AO21" i="1"/>
  <c r="AP21" i="1" s="1"/>
  <c r="M22" i="1" l="1"/>
  <c r="AQ22" i="1"/>
  <c r="AB22" i="1"/>
  <c r="AB21" i="1" l="1"/>
  <c r="AC22" i="1"/>
  <c r="AQ21" i="1"/>
  <c r="AR22" i="1"/>
  <c r="N22" i="1"/>
  <c r="M21" i="1"/>
  <c r="M20" i="1" l="1"/>
  <c r="N21" i="1"/>
  <c r="AR21" i="1"/>
  <c r="AQ20" i="1"/>
  <c r="AC21" i="1"/>
  <c r="AB20" i="1"/>
  <c r="AQ19" i="1" l="1"/>
  <c r="AR20" i="1"/>
  <c r="AC20" i="1"/>
  <c r="AB19" i="1"/>
  <c r="N20" i="1"/>
  <c r="M19" i="1"/>
  <c r="M18" i="1" l="1"/>
  <c r="N19" i="1"/>
  <c r="AB18" i="1"/>
  <c r="AC19" i="1"/>
  <c r="AR19" i="1"/>
  <c r="AQ18" i="1"/>
  <c r="AC18" i="1" l="1"/>
  <c r="AB17" i="1"/>
  <c r="N18" i="1"/>
  <c r="M17" i="1"/>
  <c r="AQ17" i="1"/>
  <c r="AR18" i="1"/>
  <c r="M16" i="1" l="1"/>
  <c r="N17" i="1"/>
  <c r="AC17" i="1"/>
  <c r="AB16" i="1"/>
  <c r="AR17" i="1"/>
  <c r="AQ16" i="1"/>
  <c r="AC16" i="1" l="1"/>
  <c r="AB15" i="1"/>
  <c r="M15" i="1"/>
  <c r="N16" i="1"/>
  <c r="AQ15" i="1"/>
  <c r="AR16" i="1"/>
  <c r="AR15" i="1" l="1"/>
  <c r="AQ14" i="1"/>
  <c r="M14" i="1"/>
  <c r="N15" i="1"/>
  <c r="AB14" i="1"/>
  <c r="AC15" i="1"/>
  <c r="AB13" i="1" l="1"/>
  <c r="AC14" i="1"/>
  <c r="N14" i="1"/>
  <c r="M13" i="1"/>
  <c r="AQ13" i="1"/>
  <c r="AR14" i="1"/>
  <c r="AR13" i="1" l="1"/>
  <c r="AQ12" i="1"/>
  <c r="M12" i="1"/>
  <c r="N13" i="1"/>
  <c r="AB12" i="1"/>
  <c r="AC13" i="1"/>
  <c r="AB11" i="1" l="1"/>
  <c r="AC12" i="1"/>
  <c r="N12" i="1"/>
  <c r="M11" i="1"/>
  <c r="AQ11" i="1"/>
  <c r="AR12" i="1"/>
  <c r="AR11" i="1" l="1"/>
  <c r="AQ10" i="1"/>
  <c r="M10" i="1"/>
  <c r="N11" i="1"/>
  <c r="AC11" i="1"/>
  <c r="AB10" i="1"/>
  <c r="AC10" i="1" l="1"/>
  <c r="AB9" i="1"/>
  <c r="M9" i="1"/>
  <c r="N10" i="1"/>
  <c r="AQ9" i="1"/>
  <c r="AR10" i="1"/>
  <c r="AR9" i="1" l="1"/>
  <c r="AQ8" i="1"/>
  <c r="M8" i="1"/>
  <c r="N9" i="1"/>
  <c r="AB8" i="1"/>
  <c r="AC9" i="1"/>
  <c r="AC8" i="1" l="1"/>
  <c r="AB7" i="1"/>
  <c r="M7" i="1"/>
  <c r="N8" i="1"/>
  <c r="AQ7" i="1"/>
  <c r="AR8" i="1"/>
  <c r="AR7" i="1" l="1"/>
  <c r="AQ6" i="1"/>
  <c r="M6" i="1"/>
  <c r="N7" i="1"/>
  <c r="AB6" i="1"/>
  <c r="AC7" i="1"/>
  <c r="AC6" i="1" l="1"/>
  <c r="AB5" i="1"/>
  <c r="N6" i="1"/>
  <c r="M5" i="1"/>
  <c r="AQ5" i="1"/>
  <c r="AR6" i="1"/>
  <c r="AR5" i="1" l="1"/>
  <c r="AQ4" i="1"/>
  <c r="AR4" i="1" s="1"/>
  <c r="AC5" i="1"/>
  <c r="AB4" i="1"/>
  <c r="AC4" i="1" s="1"/>
  <c r="M4" i="1"/>
  <c r="N4" i="1" s="1"/>
  <c r="N5" i="1"/>
</calcChain>
</file>

<file path=xl/sharedStrings.xml><?xml version="1.0" encoding="utf-8"?>
<sst xmlns="http://schemas.openxmlformats.org/spreadsheetml/2006/main" count="98" uniqueCount="36">
  <si>
    <t>TH</t>
  </si>
  <si>
    <t>ตารางชีพย่อ ชาย พ.ศ. 2557</t>
  </si>
  <si>
    <t>ตารางชีพย่อ รวมเพศ พ.ศ. 2557</t>
  </si>
  <si>
    <t>Age interval</t>
  </si>
  <si>
    <t>n</t>
  </si>
  <si>
    <r>
      <rPr>
        <b/>
        <vertAlign val="subscript"/>
        <sz val="10"/>
        <color indexed="8"/>
        <rFont val="Arial"/>
        <family val="2"/>
      </rPr>
      <t>n</t>
    </r>
    <r>
      <rPr>
        <b/>
        <sz val="10"/>
        <color indexed="8"/>
        <rFont val="Arial"/>
        <family val="2"/>
      </rPr>
      <t>P</t>
    </r>
    <r>
      <rPr>
        <b/>
        <vertAlign val="subscript"/>
        <sz val="10"/>
        <color indexed="8"/>
        <rFont val="Arial"/>
        <family val="2"/>
      </rPr>
      <t>x</t>
    </r>
  </si>
  <si>
    <r>
      <rPr>
        <b/>
        <vertAlign val="subscript"/>
        <sz val="10"/>
        <color indexed="8"/>
        <rFont val="Arial"/>
        <family val="2"/>
      </rPr>
      <t>n</t>
    </r>
    <r>
      <rPr>
        <b/>
        <sz val="10"/>
        <color indexed="8"/>
        <rFont val="Arial"/>
        <family val="2"/>
      </rPr>
      <t>D</t>
    </r>
    <r>
      <rPr>
        <b/>
        <vertAlign val="subscript"/>
        <sz val="10"/>
        <color indexed="8"/>
        <rFont val="Arial"/>
        <family val="2"/>
      </rPr>
      <t>x</t>
    </r>
  </si>
  <si>
    <r>
      <rPr>
        <b/>
        <vertAlign val="subscript"/>
        <sz val="10"/>
        <color indexed="8"/>
        <rFont val="Arial"/>
        <family val="2"/>
      </rPr>
      <t>n</t>
    </r>
    <r>
      <rPr>
        <b/>
        <sz val="10"/>
        <color indexed="8"/>
        <rFont val="Arial"/>
        <family val="2"/>
      </rPr>
      <t>M</t>
    </r>
    <r>
      <rPr>
        <b/>
        <vertAlign val="subscript"/>
        <sz val="10"/>
        <color indexed="8"/>
        <rFont val="Arial"/>
        <family val="2"/>
      </rPr>
      <t>x</t>
    </r>
  </si>
  <si>
    <t>a</t>
  </si>
  <si>
    <r>
      <rPr>
        <b/>
        <vertAlign val="subscript"/>
        <sz val="10"/>
        <color indexed="8"/>
        <rFont val="Arial"/>
        <family val="2"/>
      </rPr>
      <t>n</t>
    </r>
    <r>
      <rPr>
        <b/>
        <sz val="10"/>
        <color indexed="8"/>
        <rFont val="Arial"/>
        <family val="2"/>
      </rPr>
      <t>q</t>
    </r>
    <r>
      <rPr>
        <b/>
        <vertAlign val="subscript"/>
        <sz val="10"/>
        <color indexed="8"/>
        <rFont val="Arial"/>
        <family val="2"/>
      </rPr>
      <t>x</t>
    </r>
  </si>
  <si>
    <r>
      <rPr>
        <b/>
        <vertAlign val="subscript"/>
        <sz val="10"/>
        <color indexed="8"/>
        <rFont val="Arial"/>
        <family val="2"/>
      </rPr>
      <t>n</t>
    </r>
    <r>
      <rPr>
        <b/>
        <sz val="10"/>
        <color indexed="8"/>
        <rFont val="Arial"/>
        <family val="2"/>
      </rPr>
      <t>p</t>
    </r>
    <r>
      <rPr>
        <b/>
        <vertAlign val="subscript"/>
        <sz val="10"/>
        <color indexed="8"/>
        <rFont val="Arial"/>
        <family val="2"/>
      </rPr>
      <t>x</t>
    </r>
  </si>
  <si>
    <r>
      <t>l</t>
    </r>
    <r>
      <rPr>
        <b/>
        <vertAlign val="subscript"/>
        <sz val="10"/>
        <color indexed="8"/>
        <rFont val="Arial"/>
        <family val="2"/>
      </rPr>
      <t>x</t>
    </r>
  </si>
  <si>
    <r>
      <rPr>
        <b/>
        <vertAlign val="subscript"/>
        <sz val="10"/>
        <color indexed="8"/>
        <rFont val="Arial"/>
        <family val="2"/>
      </rPr>
      <t>n</t>
    </r>
    <r>
      <rPr>
        <b/>
        <sz val="10"/>
        <color indexed="8"/>
        <rFont val="Arial"/>
        <family val="2"/>
      </rPr>
      <t>d</t>
    </r>
    <r>
      <rPr>
        <b/>
        <vertAlign val="subscript"/>
        <sz val="10"/>
        <color indexed="8"/>
        <rFont val="Arial"/>
        <family val="2"/>
      </rPr>
      <t>x</t>
    </r>
  </si>
  <si>
    <r>
      <rPr>
        <b/>
        <vertAlign val="subscript"/>
        <sz val="10"/>
        <color indexed="8"/>
        <rFont val="Arial"/>
        <family val="2"/>
      </rPr>
      <t>n</t>
    </r>
    <r>
      <rPr>
        <b/>
        <sz val="10"/>
        <color indexed="8"/>
        <rFont val="Arial"/>
        <family val="2"/>
      </rPr>
      <t>L</t>
    </r>
    <r>
      <rPr>
        <b/>
        <vertAlign val="subscript"/>
        <sz val="10"/>
        <color indexed="8"/>
        <rFont val="Arial"/>
        <family val="2"/>
      </rPr>
      <t>x</t>
    </r>
  </si>
  <si>
    <r>
      <t>T</t>
    </r>
    <r>
      <rPr>
        <b/>
        <vertAlign val="subscript"/>
        <sz val="10"/>
        <color indexed="8"/>
        <rFont val="Arial"/>
        <family val="2"/>
      </rPr>
      <t>x</t>
    </r>
  </si>
  <si>
    <r>
      <t>e</t>
    </r>
    <r>
      <rPr>
        <b/>
        <vertAlign val="subscript"/>
        <sz val="10"/>
        <color indexed="8"/>
        <rFont val="Arial"/>
        <family val="2"/>
      </rPr>
      <t>x</t>
    </r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</si>
  <si>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</si>
  <si>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</si>
  <si>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</si>
  <si>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</si>
  <si>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</si>
  <si>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</si>
  <si>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</si>
  <si>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</si>
  <si>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</si>
  <si>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 xml:space="preserve"> 45 - 49</t>
  </si>
  <si>
    <t xml:space="preserve"> 50 - 54</t>
  </si>
  <si>
    <t>55 - 59</t>
  </si>
  <si>
    <t>60 - 64</t>
  </si>
  <si>
    <t>65 - 69</t>
  </si>
  <si>
    <t>70 - 74</t>
  </si>
  <si>
    <t>75 - 79</t>
  </si>
  <si>
    <t>80 - 84</t>
  </si>
  <si>
    <t>85+</t>
  </si>
  <si>
    <t>Total</t>
  </si>
  <si>
    <t>ตารางชีพย่อ หญิง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</si>
</sst>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"/>
    <numFmt numFmtId="165" formatCode="_-* #,##0_-;\-* #,##0_-;_-* &quot;-&quot;??_-;_-@_-"/>
    <numFmt numFmtId="166" formatCode="_-* #,##0.000_-;\-* #,##0.000_-;_-* &quot;-&quot;??_-;_-@_-"/>
    <numFmt numFmtId="167" formatCode="_(* #,##0.000_);_(* \(#,##0.000\);_(* &quot;-&quot;??_);_(@_)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vertAlign val="subscript"/>
      <sz val="10"/>
      <color indexed="8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name val="Tahoma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ordia Ne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</cellStyleXfs>
  <cellXfs count="4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6" borderId="0" xfId="0" applyFont="1" applyFill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2" xfId="0" applyFont="1" applyBorder="1"/>
    <xf numFmtId="0" fontId="7" fillId="0" borderId="0" xfId="0" applyFont="1" applyAlignment="1">
      <alignment horizontal="center"/>
    </xf>
    <xf numFmtId="3" fontId="2" fillId="7" borderId="0" xfId="0" applyNumberFormat="1" applyFont="1" applyFill="1" applyAlignment="1">
      <alignment horizontal="right" wrapText="1"/>
    </xf>
    <xf numFmtId="164" fontId="2" fillId="0" borderId="0" xfId="0" applyNumberFormat="1" applyFont="1"/>
    <xf numFmtId="1" fontId="2" fillId="0" borderId="0" xfId="0" applyNumberFormat="1" applyFont="1"/>
    <xf numFmtId="2" fontId="2" fillId="2" borderId="0" xfId="0" applyNumberFormat="1" applyFont="1" applyFill="1"/>
    <xf numFmtId="2" fontId="2" fillId="0" borderId="0" xfId="0" applyNumberFormat="1" applyFont="1"/>
    <xf numFmtId="1" fontId="2" fillId="8" borderId="0" xfId="0" applyNumberFormat="1" applyFont="1" applyFill="1" applyAlignment="1">
      <alignment horizontal="right" wrapText="1"/>
    </xf>
    <xf numFmtId="1" fontId="2" fillId="9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right" wrapText="1"/>
    </xf>
    <xf numFmtId="164" fontId="2" fillId="2" borderId="0" xfId="0" applyNumberFormat="1" applyFont="1" applyFill="1"/>
    <xf numFmtId="1" fontId="2" fillId="2" borderId="0" xfId="0" applyNumberFormat="1" applyFont="1" applyFill="1"/>
    <xf numFmtId="1" fontId="2" fillId="2" borderId="0" xfId="0" applyNumberFormat="1" applyFont="1" applyFill="1" applyAlignment="1">
      <alignment horizontal="right" wrapText="1"/>
    </xf>
    <xf numFmtId="0" fontId="7" fillId="0" borderId="2" xfId="0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right" wrapText="1"/>
    </xf>
    <xf numFmtId="164" fontId="2" fillId="0" borderId="2" xfId="0" applyNumberFormat="1" applyFont="1" applyBorder="1"/>
    <xf numFmtId="1" fontId="2" fillId="0" borderId="2" xfId="0" applyNumberFormat="1" applyFont="1" applyBorder="1"/>
    <xf numFmtId="2" fontId="2" fillId="0" borderId="2" xfId="0" applyNumberFormat="1" applyFont="1" applyBorder="1"/>
    <xf numFmtId="1" fontId="2" fillId="8" borderId="2" xfId="0" applyNumberFormat="1" applyFont="1" applyFill="1" applyBorder="1" applyAlignment="1">
      <alignment horizontal="right" wrapText="1"/>
    </xf>
    <xf numFmtId="3" fontId="8" fillId="0" borderId="0" xfId="0" applyNumberFormat="1" applyFont="1"/>
    <xf numFmtId="1" fontId="0" fillId="0" borderId="0" xfId="0" applyNumberFormat="1"/>
    <xf numFmtId="0" fontId="7" fillId="0" borderId="0" xfId="2"/>
    <xf numFmtId="0" fontId="9" fillId="0" borderId="0" xfId="0" applyFont="1" applyAlignment="1">
      <alignment horizontal="center"/>
    </xf>
    <xf numFmtId="165" fontId="10" fillId="0" borderId="0" xfId="1" applyNumberFormat="1" applyFont="1" applyBorder="1"/>
    <xf numFmtId="166" fontId="11" fillId="0" borderId="0" xfId="0" applyNumberFormat="1" applyFont="1"/>
    <xf numFmtId="43" fontId="10" fillId="0" borderId="0" xfId="1" applyFont="1" applyFill="1" applyBorder="1"/>
    <xf numFmtId="167" fontId="0" fillId="0" borderId="0" xfId="0" applyNumberFormat="1"/>
    <xf numFmtId="0" fontId="10" fillId="0" borderId="0" xfId="3" applyFont="1" applyAlignment="1">
      <alignment horizontal="center"/>
    </xf>
    <xf numFmtId="165" fontId="10" fillId="0" borderId="0" xfId="1" applyNumberFormat="1" applyFont="1" applyFill="1" applyBorder="1"/>
    <xf numFmtId="2" fontId="0" fillId="0" borderId="0" xfId="0" applyNumberFormat="1"/>
    <xf numFmtId="166" fontId="0" fillId="0" borderId="0" xfId="0" applyNumberFormat="1"/>
    <xf numFmtId="166" fontId="10" fillId="0" borderId="0" xfId="1" applyNumberFormat="1" applyFont="1" applyBorder="1"/>
    <xf numFmtId="166" fontId="10" fillId="0" borderId="0" xfId="1" applyNumberFormat="1" applyFont="1" applyFill="1" applyBorder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4">
    <cellStyle name="Comma" xfId="1" builtinId="3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" xr:uid="{FDC1E1D4-1861-4A9A-BE2C-B2C5BFE0144C}"/>
    <cellStyle name="Normal" xfId="0" builtinId="0"/>
    <cellStyle name="Normal_uterus dismod" xfId="3" xr:uid="{18753896-01AA-4E4E-BCBE-647B5CB6A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F4D4-7724-4314-BC5E-82ECEC1F101B}">
  <dimension ref="A1:AR58"/>
  <sheetViews>
    <sheetView tabSelected="1" zoomScale="80" zoomScaleNormal="80" workbookViewId="0">
      <selection activeCell="AE39" sqref="AE39"/>
    </sheetView>
  </sheetViews>
  <sheetFormatPr defaultRowHeight="14.4"/>
  <cols>
    <col min="1" max="44" width="9.5546875" customWidth="1"/>
    <col min="45" max="45" width="12.109375" bestFit="1" customWidth="1"/>
  </cols>
  <sheetData>
    <row r="1" spans="1:44" s="2" customFormat="1" ht="18" thickBot="1">
      <c r="A1" s="1" t="s">
        <v>0</v>
      </c>
      <c r="B1" s="40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Q1" s="41" t="s">
        <v>35</v>
      </c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F1" s="42" t="s">
        <v>2</v>
      </c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spans="1:44" s="2" customFormat="1" ht="15.6">
      <c r="A2" s="3" t="e">
        <v>#REF!</v>
      </c>
      <c r="B2" s="43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Q2" s="43" t="s">
        <v>3</v>
      </c>
      <c r="R2" s="4" t="s">
        <v>4</v>
      </c>
      <c r="S2" s="5" t="s">
        <v>5</v>
      </c>
      <c r="T2" s="5" t="s">
        <v>6</v>
      </c>
      <c r="U2" s="5" t="s">
        <v>7</v>
      </c>
      <c r="V2" s="5" t="s">
        <v>8</v>
      </c>
      <c r="W2" s="5" t="s">
        <v>9</v>
      </c>
      <c r="X2" s="5" t="s">
        <v>10</v>
      </c>
      <c r="Y2" s="5" t="s">
        <v>11</v>
      </c>
      <c r="Z2" s="5" t="s">
        <v>12</v>
      </c>
      <c r="AA2" s="5" t="s">
        <v>13</v>
      </c>
      <c r="AB2" s="5" t="s">
        <v>14</v>
      </c>
      <c r="AC2" s="5" t="s">
        <v>15</v>
      </c>
      <c r="AF2" s="43" t="s">
        <v>3</v>
      </c>
      <c r="AG2" s="4" t="s">
        <v>4</v>
      </c>
      <c r="AH2" s="5" t="s">
        <v>5</v>
      </c>
      <c r="AI2" s="5" t="s">
        <v>6</v>
      </c>
      <c r="AJ2" s="5" t="s">
        <v>7</v>
      </c>
      <c r="AK2" s="5" t="s">
        <v>8</v>
      </c>
      <c r="AL2" s="5" t="s">
        <v>9</v>
      </c>
      <c r="AM2" s="5" t="s">
        <v>10</v>
      </c>
      <c r="AN2" s="5" t="s">
        <v>11</v>
      </c>
      <c r="AO2" s="5" t="s">
        <v>12</v>
      </c>
      <c r="AP2" s="5" t="s">
        <v>13</v>
      </c>
      <c r="AQ2" s="5" t="s">
        <v>14</v>
      </c>
      <c r="AR2" s="5" t="s">
        <v>15</v>
      </c>
    </row>
    <row r="3" spans="1:44" s="2" customFormat="1" ht="13.8" thickBot="1">
      <c r="B3" s="4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Q3" s="44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F3" s="44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s="2" customFormat="1" ht="13.2">
      <c r="A4" s="2">
        <v>1</v>
      </c>
      <c r="B4" s="7">
        <v>0</v>
      </c>
      <c r="C4" s="7">
        <v>1</v>
      </c>
      <c r="D4" s="8">
        <v>361971</v>
      </c>
      <c r="E4" s="8">
        <v>3724.0624829577573</v>
      </c>
      <c r="F4" s="9">
        <f>E4/D4</f>
        <v>1.0288289622532627E-2</v>
      </c>
      <c r="G4" s="2">
        <v>0.3</v>
      </c>
      <c r="H4" s="9">
        <f t="shared" ref="H4:H21" si="0">C4*F4/(1+(1-G4)*C4*F4)</f>
        <v>1.0214725186737612E-2</v>
      </c>
      <c r="I4" s="9">
        <f t="shared" ref="I4:I22" si="1">1-H4</f>
        <v>0.98978527481326239</v>
      </c>
      <c r="J4" s="2">
        <v>100000</v>
      </c>
      <c r="K4" s="10">
        <f t="shared" ref="K4:K22" si="2">J4-J5</f>
        <v>1021.4725186737633</v>
      </c>
      <c r="L4" s="10">
        <f t="shared" ref="L4:L21" si="3">C4*(J5+G4*K4)</f>
        <v>99284.969236928358</v>
      </c>
      <c r="M4" s="10">
        <f t="shared" ref="M4:M22" si="4">M5+L4</f>
        <v>7132732.5996696465</v>
      </c>
      <c r="N4" s="11">
        <f t="shared" ref="N4:N22" si="5">M4/J4</f>
        <v>71.327325996696459</v>
      </c>
      <c r="O4" s="12"/>
      <c r="P4" s="2">
        <v>1</v>
      </c>
      <c r="Q4" s="7">
        <v>0</v>
      </c>
      <c r="R4" s="7">
        <v>1</v>
      </c>
      <c r="S4" s="13">
        <v>339976</v>
      </c>
      <c r="T4" s="13">
        <v>2965.9925708824908</v>
      </c>
      <c r="U4" s="9">
        <f>T4/S4</f>
        <v>8.724123381893106E-3</v>
      </c>
      <c r="V4" s="2">
        <v>0.3</v>
      </c>
      <c r="W4" s="9">
        <f t="shared" ref="W4:W21" si="6">R4*U4/(1+(1-V4)*R4*U4)</f>
        <v>8.6711695348718303E-3</v>
      </c>
      <c r="X4" s="9">
        <f t="shared" ref="X4:X22" si="7">1-W4</f>
        <v>0.99132883046512821</v>
      </c>
      <c r="Y4" s="2">
        <v>100000</v>
      </c>
      <c r="Z4" s="10">
        <f t="shared" ref="Z4:Z22" si="8">Y4-Y5</f>
        <v>867.1169534871733</v>
      </c>
      <c r="AA4" s="10">
        <f t="shared" ref="AA4:AA21" si="9">R4*(Y5+V4*Z4)</f>
        <v>99393.01813255898</v>
      </c>
      <c r="AB4" s="10">
        <f t="shared" ref="AB4:AB22" si="10">AB5+AA4</f>
        <v>7850449.4094188036</v>
      </c>
      <c r="AC4" s="11">
        <f t="shared" ref="AC4:AC22" si="11">AB4/Y4</f>
        <v>78.504494094188033</v>
      </c>
      <c r="AF4" s="7">
        <v>0</v>
      </c>
      <c r="AG4" s="7">
        <v>1</v>
      </c>
      <c r="AH4" s="14">
        <f>D4+S4</f>
        <v>701947</v>
      </c>
      <c r="AI4" s="14">
        <f>E4+T4</f>
        <v>6690.0550538402476</v>
      </c>
      <c r="AJ4" s="9">
        <f>AI4/AH4</f>
        <v>9.5307125094063333E-3</v>
      </c>
      <c r="AK4" s="2">
        <v>0.3</v>
      </c>
      <c r="AL4" s="9">
        <f t="shared" ref="AL4:AL21" si="12">AG4*AJ4/(1+(1-AK4)*AG4*AJ4)</f>
        <v>9.4675497629350125E-3</v>
      </c>
      <c r="AM4" s="9">
        <f t="shared" ref="AM4:AM22" si="13">1-AL4</f>
        <v>0.99053245023706493</v>
      </c>
      <c r="AN4" s="2">
        <v>100000</v>
      </c>
      <c r="AO4" s="10">
        <f t="shared" ref="AO4:AO22" si="14">AN4-AN5</f>
        <v>946.75497629350866</v>
      </c>
      <c r="AP4" s="10">
        <f t="shared" ref="AP4:AP21" si="15">AG4*(AN5+AK4*AO4)</f>
        <v>99337.271516594541</v>
      </c>
      <c r="AQ4" s="10">
        <f t="shared" ref="AQ4:AQ22" si="16">AQ5+AP4</f>
        <v>7487083.8235728359</v>
      </c>
      <c r="AR4" s="11">
        <f t="shared" ref="AR4:AR22" si="17">AQ4/AN4</f>
        <v>74.870838235728357</v>
      </c>
    </row>
    <row r="5" spans="1:44" s="2" customFormat="1" ht="13.2">
      <c r="A5" s="2">
        <v>2</v>
      </c>
      <c r="B5" s="7" t="s">
        <v>16</v>
      </c>
      <c r="C5" s="7">
        <v>4</v>
      </c>
      <c r="D5" s="8">
        <v>1604348</v>
      </c>
      <c r="E5" s="8">
        <v>1434.5398276088486</v>
      </c>
      <c r="F5" s="9">
        <f t="shared" ref="F5:F22" si="18">E5/D5</f>
        <v>8.9415751919711219E-4</v>
      </c>
      <c r="G5" s="2">
        <v>0.4</v>
      </c>
      <c r="H5" s="9">
        <f t="shared" si="0"/>
        <v>3.5689711430683555E-3</v>
      </c>
      <c r="I5" s="9">
        <f t="shared" si="1"/>
        <v>0.99643102885693169</v>
      </c>
      <c r="J5" s="10">
        <f t="shared" ref="J5:J22" si="19">J4*I4</f>
        <v>98978.527481326237</v>
      </c>
      <c r="K5" s="10">
        <f t="shared" si="2"/>
        <v>353.25150836425018</v>
      </c>
      <c r="L5" s="10">
        <f t="shared" si="3"/>
        <v>395066.30630523077</v>
      </c>
      <c r="M5" s="10">
        <f t="shared" si="4"/>
        <v>7033447.6304327184</v>
      </c>
      <c r="N5" s="12">
        <f t="shared" si="5"/>
        <v>71.06033813000181</v>
      </c>
      <c r="O5" s="12"/>
      <c r="P5" s="2">
        <v>2</v>
      </c>
      <c r="Q5" s="7" t="s">
        <v>16</v>
      </c>
      <c r="R5" s="7">
        <v>4</v>
      </c>
      <c r="S5" s="13">
        <v>1509099</v>
      </c>
      <c r="T5" s="13">
        <v>1033.6090378990232</v>
      </c>
      <c r="U5" s="9">
        <f t="shared" ref="U5:U22" si="20">T5/S5</f>
        <v>6.8491797946922182E-4</v>
      </c>
      <c r="V5" s="2">
        <v>0.4</v>
      </c>
      <c r="W5" s="9">
        <f t="shared" si="6"/>
        <v>2.7351758272342896E-3</v>
      </c>
      <c r="X5" s="9">
        <f t="shared" si="7"/>
        <v>0.99726482417276574</v>
      </c>
      <c r="Y5" s="10">
        <f t="shared" ref="Y5:Y22" si="21">Y4*X4</f>
        <v>99132.883046512827</v>
      </c>
      <c r="Z5" s="10">
        <f t="shared" si="8"/>
        <v>271.14586539285665</v>
      </c>
      <c r="AA5" s="10">
        <f t="shared" si="9"/>
        <v>395880.78210910846</v>
      </c>
      <c r="AB5" s="10">
        <f t="shared" si="10"/>
        <v>7751056.3912862446</v>
      </c>
      <c r="AC5" s="12">
        <f t="shared" si="11"/>
        <v>78.188550086346964</v>
      </c>
      <c r="AF5" s="7" t="s">
        <v>16</v>
      </c>
      <c r="AG5" s="7">
        <v>4</v>
      </c>
      <c r="AH5" s="14">
        <f t="shared" ref="AH5:AI22" si="22">D5+S5</f>
        <v>3113447</v>
      </c>
      <c r="AI5" s="14">
        <f t="shared" si="22"/>
        <v>2468.148865507872</v>
      </c>
      <c r="AJ5" s="9">
        <f t="shared" ref="AJ5:AJ22" si="23">AI5/AH5</f>
        <v>7.9273835896608231E-4</v>
      </c>
      <c r="AK5" s="2">
        <v>0.4</v>
      </c>
      <c r="AL5" s="9">
        <f t="shared" si="12"/>
        <v>3.1649319248075818E-3</v>
      </c>
      <c r="AM5" s="9">
        <f t="shared" si="13"/>
        <v>0.9968350680751924</v>
      </c>
      <c r="AN5" s="10">
        <f t="shared" ref="AN5:AN22" si="24">AN4*AM4</f>
        <v>99053.245023706491</v>
      </c>
      <c r="AO5" s="10">
        <f t="shared" si="14"/>
        <v>313.49677743131178</v>
      </c>
      <c r="AP5" s="10">
        <f t="shared" si="15"/>
        <v>395460.58782899083</v>
      </c>
      <c r="AQ5" s="10">
        <f t="shared" si="16"/>
        <v>7387746.5520562418</v>
      </c>
      <c r="AR5" s="12">
        <f t="shared" si="17"/>
        <v>74.583589364367882</v>
      </c>
    </row>
    <row r="6" spans="1:44" s="2" customFormat="1" ht="13.2">
      <c r="A6" s="2">
        <v>3</v>
      </c>
      <c r="B6" s="7" t="s">
        <v>17</v>
      </c>
      <c r="C6" s="7">
        <v>5</v>
      </c>
      <c r="D6" s="8">
        <v>2069970</v>
      </c>
      <c r="E6" s="8">
        <v>864.11897206497474</v>
      </c>
      <c r="F6" s="9">
        <f t="shared" si="18"/>
        <v>4.174548288453334E-4</v>
      </c>
      <c r="G6" s="2">
        <v>0.5</v>
      </c>
      <c r="H6" s="9">
        <f t="shared" si="0"/>
        <v>2.0850980585937272E-3</v>
      </c>
      <c r="I6" s="9">
        <f t="shared" si="1"/>
        <v>0.99791490194140631</v>
      </c>
      <c r="J6" s="10">
        <f t="shared" si="19"/>
        <v>98625.275972961987</v>
      </c>
      <c r="K6" s="10">
        <f t="shared" si="2"/>
        <v>205.64337145948957</v>
      </c>
      <c r="L6" s="10">
        <f t="shared" si="3"/>
        <v>492612.27143616125</v>
      </c>
      <c r="M6" s="10">
        <f t="shared" si="4"/>
        <v>6638381.3241274878</v>
      </c>
      <c r="N6" s="12">
        <f t="shared" si="5"/>
        <v>67.30912799622881</v>
      </c>
      <c r="O6" s="12"/>
      <c r="P6" s="2">
        <v>3</v>
      </c>
      <c r="Q6" s="7" t="s">
        <v>17</v>
      </c>
      <c r="R6" s="7">
        <v>5</v>
      </c>
      <c r="S6" s="13">
        <v>1949119</v>
      </c>
      <c r="T6" s="13">
        <v>614.84199165187317</v>
      </c>
      <c r="U6" s="9">
        <f t="shared" si="20"/>
        <v>3.1544610239388828E-4</v>
      </c>
      <c r="V6" s="2">
        <v>0.5</v>
      </c>
      <c r="W6" s="9">
        <f t="shared" si="6"/>
        <v>1.5759876640543246E-3</v>
      </c>
      <c r="X6" s="9">
        <f t="shared" si="7"/>
        <v>0.99842401233594569</v>
      </c>
      <c r="Y6" s="10">
        <f t="shared" si="21"/>
        <v>98861.73718111997</v>
      </c>
      <c r="Z6" s="10">
        <f t="shared" si="8"/>
        <v>155.80487824442389</v>
      </c>
      <c r="AA6" s="10">
        <f t="shared" si="9"/>
        <v>493919.17370998883</v>
      </c>
      <c r="AB6" s="10">
        <f t="shared" si="10"/>
        <v>7355175.6091771359</v>
      </c>
      <c r="AC6" s="12">
        <f t="shared" si="11"/>
        <v>74.398607781917306</v>
      </c>
      <c r="AF6" s="7" t="s">
        <v>17</v>
      </c>
      <c r="AG6" s="7">
        <v>5</v>
      </c>
      <c r="AH6" s="14">
        <f t="shared" si="22"/>
        <v>4019089</v>
      </c>
      <c r="AI6" s="14">
        <f t="shared" si="22"/>
        <v>1478.9609637168478</v>
      </c>
      <c r="AJ6" s="9">
        <f t="shared" si="23"/>
        <v>3.6798412867116099E-4</v>
      </c>
      <c r="AK6" s="2">
        <v>0.5</v>
      </c>
      <c r="AL6" s="9">
        <f t="shared" si="12"/>
        <v>1.8382295451121657E-3</v>
      </c>
      <c r="AM6" s="9">
        <f t="shared" si="13"/>
        <v>0.99816177045488785</v>
      </c>
      <c r="AN6" s="10">
        <f t="shared" si="24"/>
        <v>98739.74824627518</v>
      </c>
      <c r="AO6" s="10">
        <f t="shared" si="14"/>
        <v>181.50632250323542</v>
      </c>
      <c r="AP6" s="10">
        <f t="shared" si="15"/>
        <v>493244.97542511782</v>
      </c>
      <c r="AQ6" s="10">
        <f t="shared" si="16"/>
        <v>6992285.9642272508</v>
      </c>
      <c r="AR6" s="12">
        <f t="shared" si="17"/>
        <v>70.815310839027035</v>
      </c>
    </row>
    <row r="7" spans="1:44" s="2" customFormat="1" ht="13.2">
      <c r="A7" s="2">
        <v>4</v>
      </c>
      <c r="B7" s="7" t="s">
        <v>18</v>
      </c>
      <c r="C7" s="7">
        <v>5</v>
      </c>
      <c r="D7" s="8">
        <v>2109236</v>
      </c>
      <c r="E7" s="8">
        <v>1238.9041632952149</v>
      </c>
      <c r="F7" s="9">
        <f t="shared" si="18"/>
        <v>5.8737104965741853E-4</v>
      </c>
      <c r="G7" s="2">
        <v>0.5</v>
      </c>
      <c r="H7" s="9">
        <f t="shared" si="0"/>
        <v>2.9325490123082647E-3</v>
      </c>
      <c r="I7" s="9">
        <f t="shared" si="1"/>
        <v>0.99706745098769178</v>
      </c>
      <c r="J7" s="10">
        <f t="shared" si="19"/>
        <v>98419.632601502497</v>
      </c>
      <c r="K7" s="10">
        <f t="shared" si="2"/>
        <v>288.62039637727139</v>
      </c>
      <c r="L7" s="10">
        <f t="shared" si="3"/>
        <v>491376.61201656924</v>
      </c>
      <c r="M7" s="10">
        <f t="shared" si="4"/>
        <v>6145769.0526913265</v>
      </c>
      <c r="N7" s="12">
        <f t="shared" si="5"/>
        <v>62.444543738293774</v>
      </c>
      <c r="O7" s="12"/>
      <c r="P7" s="2">
        <v>4</v>
      </c>
      <c r="Q7" s="7" t="s">
        <v>18</v>
      </c>
      <c r="R7" s="7">
        <v>5</v>
      </c>
      <c r="S7" s="13">
        <v>1991041</v>
      </c>
      <c r="T7" s="13">
        <v>736.66115261467428</v>
      </c>
      <c r="U7" s="9">
        <f t="shared" si="20"/>
        <v>3.6998793727234861E-4</v>
      </c>
      <c r="V7" s="2">
        <v>0.5</v>
      </c>
      <c r="W7" s="9">
        <f t="shared" si="6"/>
        <v>1.8482301292289483E-3</v>
      </c>
      <c r="X7" s="9">
        <f t="shared" si="7"/>
        <v>0.99815176987077103</v>
      </c>
      <c r="Y7" s="10">
        <f t="shared" si="21"/>
        <v>98705.932302875546</v>
      </c>
      <c r="Z7" s="10">
        <f t="shared" si="8"/>
        <v>182.43127801580704</v>
      </c>
      <c r="AA7" s="10">
        <f t="shared" si="9"/>
        <v>493073.58331933821</v>
      </c>
      <c r="AB7" s="10">
        <f t="shared" si="10"/>
        <v>6861256.4354671473</v>
      </c>
      <c r="AC7" s="12">
        <f t="shared" si="11"/>
        <v>69.51209795996489</v>
      </c>
      <c r="AF7" s="7" t="s">
        <v>18</v>
      </c>
      <c r="AG7" s="7">
        <v>5</v>
      </c>
      <c r="AH7" s="14">
        <f t="shared" si="22"/>
        <v>4100277</v>
      </c>
      <c r="AI7" s="14">
        <f t="shared" si="22"/>
        <v>1975.5653159098893</v>
      </c>
      <c r="AJ7" s="9">
        <f t="shared" si="23"/>
        <v>4.8181264726990133E-4</v>
      </c>
      <c r="AK7" s="2">
        <v>0.5</v>
      </c>
      <c r="AL7" s="9">
        <f t="shared" si="12"/>
        <v>2.406164934607229E-3</v>
      </c>
      <c r="AM7" s="9">
        <f t="shared" si="13"/>
        <v>0.99759383506539279</v>
      </c>
      <c r="AN7" s="10">
        <f t="shared" si="24"/>
        <v>98558.241923771944</v>
      </c>
      <c r="AO7" s="10">
        <f t="shared" si="14"/>
        <v>237.14738573350769</v>
      </c>
      <c r="AP7" s="10">
        <f t="shared" si="15"/>
        <v>492198.34115452599</v>
      </c>
      <c r="AQ7" s="10">
        <f t="shared" si="16"/>
        <v>6499040.9888021331</v>
      </c>
      <c r="AR7" s="12">
        <f t="shared" si="17"/>
        <v>65.941121330357092</v>
      </c>
    </row>
    <row r="8" spans="1:44" s="2" customFormat="1" ht="13.2">
      <c r="A8" s="2">
        <v>5</v>
      </c>
      <c r="B8" s="7" t="s">
        <v>19</v>
      </c>
      <c r="C8" s="7">
        <v>5</v>
      </c>
      <c r="D8" s="8">
        <v>2474343</v>
      </c>
      <c r="E8" s="8">
        <v>3991.4066804905974</v>
      </c>
      <c r="F8" s="9">
        <f t="shared" si="18"/>
        <v>1.6131177773213324E-3</v>
      </c>
      <c r="G8" s="2">
        <v>0.5</v>
      </c>
      <c r="H8" s="9">
        <f t="shared" si="0"/>
        <v>8.0331926718376894E-3</v>
      </c>
      <c r="I8" s="9">
        <f t="shared" si="1"/>
        <v>0.99196680732816234</v>
      </c>
      <c r="J8" s="10">
        <f t="shared" si="19"/>
        <v>98131.012205125226</v>
      </c>
      <c r="K8" s="10">
        <f t="shared" si="2"/>
        <v>788.3053281262255</v>
      </c>
      <c r="L8" s="10">
        <f t="shared" si="3"/>
        <v>488684.29770531063</v>
      </c>
      <c r="M8" s="10">
        <f t="shared" si="4"/>
        <v>5654392.4406747576</v>
      </c>
      <c r="N8" s="12">
        <f t="shared" si="5"/>
        <v>57.620851080749759</v>
      </c>
      <c r="O8" s="12"/>
      <c r="P8" s="2">
        <v>5</v>
      </c>
      <c r="Q8" s="7" t="s">
        <v>19</v>
      </c>
      <c r="R8" s="7">
        <v>5</v>
      </c>
      <c r="S8" s="13">
        <v>2342738.1461293288</v>
      </c>
      <c r="T8" s="13">
        <v>1323.9214474447811</v>
      </c>
      <c r="U8" s="9">
        <f t="shared" si="20"/>
        <v>5.6511712571554937E-4</v>
      </c>
      <c r="V8" s="2">
        <v>0.5</v>
      </c>
      <c r="W8" s="9">
        <f t="shared" si="6"/>
        <v>2.8215992933712697E-3</v>
      </c>
      <c r="X8" s="9">
        <f t="shared" si="7"/>
        <v>0.99717840070662878</v>
      </c>
      <c r="Y8" s="10">
        <f t="shared" si="21"/>
        <v>98523.501024859739</v>
      </c>
      <c r="Z8" s="10">
        <f t="shared" si="8"/>
        <v>277.99384087220824</v>
      </c>
      <c r="AA8" s="10">
        <f t="shared" si="9"/>
        <v>491922.52052211814</v>
      </c>
      <c r="AB8" s="10">
        <f t="shared" si="10"/>
        <v>6368182.8521478092</v>
      </c>
      <c r="AC8" s="12">
        <f t="shared" si="11"/>
        <v>64.636181072584606</v>
      </c>
      <c r="AF8" s="7" t="s">
        <v>19</v>
      </c>
      <c r="AG8" s="7">
        <v>5</v>
      </c>
      <c r="AH8" s="14">
        <f t="shared" si="22"/>
        <v>4817081.1461293288</v>
      </c>
      <c r="AI8" s="14">
        <f t="shared" si="22"/>
        <v>5315.3281279353787</v>
      </c>
      <c r="AJ8" s="9">
        <f t="shared" si="23"/>
        <v>1.1034333794037094E-3</v>
      </c>
      <c r="AK8" s="2">
        <v>0.5</v>
      </c>
      <c r="AL8" s="9">
        <f t="shared" si="12"/>
        <v>5.5019892006756858E-3</v>
      </c>
      <c r="AM8" s="9">
        <f t="shared" si="13"/>
        <v>0.99449801079932432</v>
      </c>
      <c r="AN8" s="10">
        <f t="shared" si="24"/>
        <v>98321.094538038436</v>
      </c>
      <c r="AO8" s="10">
        <f t="shared" si="14"/>
        <v>540.96160034689819</v>
      </c>
      <c r="AP8" s="10">
        <f t="shared" si="15"/>
        <v>490253.06868932495</v>
      </c>
      <c r="AQ8" s="10">
        <f t="shared" si="16"/>
        <v>6006842.6476476071</v>
      </c>
      <c r="AR8" s="12">
        <f t="shared" si="17"/>
        <v>61.09413931843163</v>
      </c>
    </row>
    <row r="9" spans="1:44" s="2" customFormat="1" ht="13.2">
      <c r="A9" s="2">
        <v>6</v>
      </c>
      <c r="B9" s="7" t="s">
        <v>20</v>
      </c>
      <c r="C9" s="7">
        <v>5</v>
      </c>
      <c r="D9" s="8">
        <v>2460870</v>
      </c>
      <c r="E9" s="8">
        <v>4645.3345512424712</v>
      </c>
      <c r="F9" s="9">
        <f t="shared" si="18"/>
        <v>1.8876797844837277E-3</v>
      </c>
      <c r="G9" s="2">
        <v>0.5</v>
      </c>
      <c r="H9" s="9">
        <f t="shared" si="0"/>
        <v>9.3940664490935119E-3</v>
      </c>
      <c r="I9" s="9">
        <f t="shared" si="1"/>
        <v>0.99060593355090654</v>
      </c>
      <c r="J9" s="10">
        <f t="shared" si="19"/>
        <v>97342.706876999</v>
      </c>
      <c r="K9" s="10">
        <f t="shared" si="2"/>
        <v>914.44385673715442</v>
      </c>
      <c r="L9" s="10">
        <f t="shared" si="3"/>
        <v>484427.42474315211</v>
      </c>
      <c r="M9" s="10">
        <f t="shared" si="4"/>
        <v>5165708.1429694472</v>
      </c>
      <c r="N9" s="12">
        <f t="shared" si="5"/>
        <v>53.067233372673414</v>
      </c>
      <c r="O9" s="12"/>
      <c r="P9" s="2">
        <v>6</v>
      </c>
      <c r="Q9" s="7" t="s">
        <v>20</v>
      </c>
      <c r="R9" s="7">
        <v>5</v>
      </c>
      <c r="S9" s="13">
        <v>2374579.0291607669</v>
      </c>
      <c r="T9" s="13">
        <v>1434.2482347318462</v>
      </c>
      <c r="U9" s="9">
        <f t="shared" si="20"/>
        <v>6.0400105328932505E-4</v>
      </c>
      <c r="V9" s="2">
        <v>0.5</v>
      </c>
      <c r="W9" s="9">
        <f t="shared" si="6"/>
        <v>3.0154519260978591E-3</v>
      </c>
      <c r="X9" s="9">
        <f t="shared" si="7"/>
        <v>0.99698454807390213</v>
      </c>
      <c r="Y9" s="10">
        <f t="shared" si="21"/>
        <v>98245.507183987531</v>
      </c>
      <c r="Z9" s="10">
        <f t="shared" si="8"/>
        <v>296.25460386842315</v>
      </c>
      <c r="AA9" s="10">
        <f t="shared" si="9"/>
        <v>490486.89941026666</v>
      </c>
      <c r="AB9" s="10">
        <f t="shared" si="10"/>
        <v>5876260.3316256907</v>
      </c>
      <c r="AC9" s="12">
        <f t="shared" si="11"/>
        <v>59.812000569359661</v>
      </c>
      <c r="AF9" s="7" t="s">
        <v>20</v>
      </c>
      <c r="AG9" s="7">
        <v>5</v>
      </c>
      <c r="AH9" s="14">
        <f t="shared" si="22"/>
        <v>4835449.0291607669</v>
      </c>
      <c r="AI9" s="14">
        <f t="shared" si="22"/>
        <v>6079.5827859743176</v>
      </c>
      <c r="AJ9" s="9">
        <f t="shared" si="23"/>
        <v>1.2572943586646554E-3</v>
      </c>
      <c r="AK9" s="2">
        <v>0.5</v>
      </c>
      <c r="AL9" s="9">
        <f t="shared" si="12"/>
        <v>6.2667738448179845E-3</v>
      </c>
      <c r="AM9" s="9">
        <f t="shared" si="13"/>
        <v>0.993733226155182</v>
      </c>
      <c r="AN9" s="10">
        <f t="shared" si="24"/>
        <v>97780.132937691538</v>
      </c>
      <c r="AO9" s="10">
        <f t="shared" si="14"/>
        <v>612.76597963675158</v>
      </c>
      <c r="AP9" s="10">
        <f t="shared" si="15"/>
        <v>487368.74973936583</v>
      </c>
      <c r="AQ9" s="10">
        <f t="shared" si="16"/>
        <v>5516589.5789582822</v>
      </c>
      <c r="AR9" s="12">
        <f t="shared" si="17"/>
        <v>56.418307208414411</v>
      </c>
    </row>
    <row r="10" spans="1:44" s="2" customFormat="1" ht="13.2">
      <c r="A10" s="2">
        <v>7</v>
      </c>
      <c r="B10" s="7" t="s">
        <v>21</v>
      </c>
      <c r="C10" s="7">
        <v>5</v>
      </c>
      <c r="D10" s="8">
        <v>2366609</v>
      </c>
      <c r="E10" s="8">
        <v>5398.2413003904594</v>
      </c>
      <c r="F10" s="9">
        <f t="shared" si="18"/>
        <v>2.2810026076933113E-3</v>
      </c>
      <c r="G10" s="2">
        <v>0.5</v>
      </c>
      <c r="H10" s="9">
        <f t="shared" si="0"/>
        <v>1.1340344649174288E-2</v>
      </c>
      <c r="I10" s="9">
        <f t="shared" si="1"/>
        <v>0.98865965535082567</v>
      </c>
      <c r="J10" s="10">
        <f t="shared" si="19"/>
        <v>96428.263020261846</v>
      </c>
      <c r="K10" s="10">
        <f t="shared" si="2"/>
        <v>1093.5297365709994</v>
      </c>
      <c r="L10" s="10">
        <f t="shared" si="3"/>
        <v>479407.4907598818</v>
      </c>
      <c r="M10" s="10">
        <f t="shared" si="4"/>
        <v>4681280.718226295</v>
      </c>
      <c r="N10" s="12">
        <f t="shared" si="5"/>
        <v>48.546770123222565</v>
      </c>
      <c r="O10" s="12"/>
      <c r="P10" s="2">
        <v>7</v>
      </c>
      <c r="Q10" s="7" t="s">
        <v>21</v>
      </c>
      <c r="R10" s="7">
        <v>5</v>
      </c>
      <c r="S10" s="13">
        <v>2308841</v>
      </c>
      <c r="T10" s="13">
        <v>1767.5270713281891</v>
      </c>
      <c r="U10" s="9">
        <f t="shared" si="20"/>
        <v>7.6554733363111145E-4</v>
      </c>
      <c r="V10" s="2">
        <v>0.5</v>
      </c>
      <c r="W10" s="9">
        <f t="shared" si="6"/>
        <v>3.8204248779589089E-3</v>
      </c>
      <c r="X10" s="9">
        <f t="shared" si="7"/>
        <v>0.99617957512204114</v>
      </c>
      <c r="Y10" s="10">
        <f t="shared" si="21"/>
        <v>97949.252580119108</v>
      </c>
      <c r="Z10" s="10">
        <f t="shared" si="8"/>
        <v>374.20776133456093</v>
      </c>
      <c r="AA10" s="10">
        <f t="shared" si="9"/>
        <v>488810.7434972591</v>
      </c>
      <c r="AB10" s="10">
        <f t="shared" si="10"/>
        <v>5385773.4322154243</v>
      </c>
      <c r="AC10" s="12">
        <f t="shared" si="11"/>
        <v>54.985344863249949</v>
      </c>
      <c r="AF10" s="7" t="s">
        <v>21</v>
      </c>
      <c r="AG10" s="7">
        <v>5</v>
      </c>
      <c r="AH10" s="14">
        <f t="shared" si="22"/>
        <v>4675450</v>
      </c>
      <c r="AI10" s="14">
        <f t="shared" si="22"/>
        <v>7165.7683717186483</v>
      </c>
      <c r="AJ10" s="9">
        <f t="shared" si="23"/>
        <v>1.5326371518717232E-3</v>
      </c>
      <c r="AK10" s="2">
        <v>0.5</v>
      </c>
      <c r="AL10" s="9">
        <f t="shared" si="12"/>
        <v>7.6339356259702189E-3</v>
      </c>
      <c r="AM10" s="9">
        <f t="shared" si="13"/>
        <v>0.99236606437402974</v>
      </c>
      <c r="AN10" s="10">
        <f t="shared" si="24"/>
        <v>97167.366958054787</v>
      </c>
      <c r="AO10" s="10">
        <f t="shared" si="14"/>
        <v>741.76942430282361</v>
      </c>
      <c r="AP10" s="10">
        <f t="shared" si="15"/>
        <v>483982.41122951685</v>
      </c>
      <c r="AQ10" s="10">
        <f t="shared" si="16"/>
        <v>5029220.8292189166</v>
      </c>
      <c r="AR10" s="12">
        <f t="shared" si="17"/>
        <v>51.758331903651673</v>
      </c>
    </row>
    <row r="11" spans="1:44" s="2" customFormat="1" ht="13.2">
      <c r="A11" s="2">
        <v>8</v>
      </c>
      <c r="B11" s="7" t="s">
        <v>22</v>
      </c>
      <c r="C11" s="7">
        <v>5</v>
      </c>
      <c r="D11" s="8">
        <v>2602499</v>
      </c>
      <c r="E11" s="8">
        <v>7750.379815084696</v>
      </c>
      <c r="F11" s="9">
        <f t="shared" si="18"/>
        <v>2.978052946450583E-3</v>
      </c>
      <c r="G11" s="2">
        <v>0.5</v>
      </c>
      <c r="H11" s="9">
        <f t="shared" si="0"/>
        <v>1.4780224008111525E-2</v>
      </c>
      <c r="I11" s="9">
        <f t="shared" si="1"/>
        <v>0.98521977599188848</v>
      </c>
      <c r="J11" s="10">
        <f t="shared" si="19"/>
        <v>95334.733283690846</v>
      </c>
      <c r="K11" s="10">
        <f t="shared" si="2"/>
        <v>1409.0687136865163</v>
      </c>
      <c r="L11" s="10">
        <f t="shared" si="3"/>
        <v>473150.99463423796</v>
      </c>
      <c r="M11" s="10">
        <f t="shared" si="4"/>
        <v>4201873.2274664128</v>
      </c>
      <c r="N11" s="12">
        <f t="shared" si="5"/>
        <v>44.074946063600493</v>
      </c>
      <c r="O11" s="12"/>
      <c r="P11" s="2">
        <v>8</v>
      </c>
      <c r="Q11" s="7" t="s">
        <v>22</v>
      </c>
      <c r="R11" s="7">
        <v>5</v>
      </c>
      <c r="S11" s="13">
        <v>2574422</v>
      </c>
      <c r="T11" s="13">
        <v>2802.9899395119974</v>
      </c>
      <c r="U11" s="9">
        <f t="shared" si="20"/>
        <v>1.0887841773850587E-3</v>
      </c>
      <c r="V11" s="2">
        <v>0.5</v>
      </c>
      <c r="W11" s="9">
        <f t="shared" si="6"/>
        <v>5.4291429745067822E-3</v>
      </c>
      <c r="X11" s="9">
        <f t="shared" si="7"/>
        <v>0.99457085702549319</v>
      </c>
      <c r="Y11" s="10">
        <f t="shared" si="21"/>
        <v>97575.044818784547</v>
      </c>
      <c r="Z11" s="10">
        <f t="shared" si="8"/>
        <v>529.74886906509346</v>
      </c>
      <c r="AA11" s="10">
        <f t="shared" si="9"/>
        <v>486550.85192126001</v>
      </c>
      <c r="AB11" s="10">
        <f t="shared" si="10"/>
        <v>4896962.6887181653</v>
      </c>
      <c r="AC11" s="12">
        <f t="shared" si="11"/>
        <v>50.186630175909819</v>
      </c>
      <c r="AF11" s="7" t="s">
        <v>22</v>
      </c>
      <c r="AG11" s="7">
        <v>5</v>
      </c>
      <c r="AH11" s="14">
        <f t="shared" si="22"/>
        <v>5176921</v>
      </c>
      <c r="AI11" s="14">
        <f t="shared" si="22"/>
        <v>10553.369754596693</v>
      </c>
      <c r="AJ11" s="9">
        <f t="shared" si="23"/>
        <v>2.0385417808378172E-3</v>
      </c>
      <c r="AK11" s="2">
        <v>0.5</v>
      </c>
      <c r="AL11" s="9">
        <f t="shared" si="12"/>
        <v>1.0141026637934042E-2</v>
      </c>
      <c r="AM11" s="9">
        <f t="shared" si="13"/>
        <v>0.98985897336206596</v>
      </c>
      <c r="AN11" s="10">
        <f t="shared" si="24"/>
        <v>96425.597533751963</v>
      </c>
      <c r="AO11" s="10">
        <f t="shared" si="14"/>
        <v>977.85455316847947</v>
      </c>
      <c r="AP11" s="10">
        <f t="shared" si="15"/>
        <v>479683.35128583858</v>
      </c>
      <c r="AQ11" s="10">
        <f t="shared" si="16"/>
        <v>4545238.4179893993</v>
      </c>
      <c r="AR11" s="12">
        <f t="shared" si="17"/>
        <v>47.137259547688302</v>
      </c>
    </row>
    <row r="12" spans="1:44" s="2" customFormat="1" ht="13.2">
      <c r="A12" s="2">
        <v>9</v>
      </c>
      <c r="B12" s="7" t="s">
        <v>23</v>
      </c>
      <c r="C12" s="7">
        <v>5</v>
      </c>
      <c r="D12" s="8">
        <v>2651125</v>
      </c>
      <c r="E12" s="8">
        <v>11121.222291698517</v>
      </c>
      <c r="F12" s="9">
        <f t="shared" si="18"/>
        <v>4.1949068005840981E-3</v>
      </c>
      <c r="G12" s="2">
        <v>0.5</v>
      </c>
      <c r="H12" s="9">
        <f t="shared" si="0"/>
        <v>2.0756851360592337E-2</v>
      </c>
      <c r="I12" s="9">
        <f t="shared" si="1"/>
        <v>0.97924314863940765</v>
      </c>
      <c r="J12" s="10">
        <f t="shared" si="19"/>
        <v>93925.66457000433</v>
      </c>
      <c r="K12" s="10">
        <f t="shared" si="2"/>
        <v>1949.6010584244359</v>
      </c>
      <c r="L12" s="10">
        <f t="shared" si="3"/>
        <v>464754.32020396052</v>
      </c>
      <c r="M12" s="10">
        <f t="shared" si="4"/>
        <v>3728722.2328321752</v>
      </c>
      <c r="N12" s="12">
        <f t="shared" si="5"/>
        <v>39.698651586895053</v>
      </c>
      <c r="O12" s="12"/>
      <c r="P12" s="2">
        <v>9</v>
      </c>
      <c r="Q12" s="7" t="s">
        <v>23</v>
      </c>
      <c r="R12" s="7">
        <v>5</v>
      </c>
      <c r="S12" s="13">
        <v>2679679</v>
      </c>
      <c r="T12" s="13">
        <v>4095.8819780322915</v>
      </c>
      <c r="U12" s="9">
        <f t="shared" si="20"/>
        <v>1.5284972483765001E-3</v>
      </c>
      <c r="V12" s="2">
        <v>0.5</v>
      </c>
      <c r="W12" s="9">
        <f t="shared" si="6"/>
        <v>7.6133936139083352E-3</v>
      </c>
      <c r="X12" s="9">
        <f t="shared" si="7"/>
        <v>0.99238660638609166</v>
      </c>
      <c r="Y12" s="10">
        <f t="shared" si="21"/>
        <v>97045.295949719453</v>
      </c>
      <c r="Z12" s="10">
        <f t="shared" si="8"/>
        <v>738.84403644343547</v>
      </c>
      <c r="AA12" s="10">
        <f t="shared" si="9"/>
        <v>483379.36965748871</v>
      </c>
      <c r="AB12" s="10">
        <f t="shared" si="10"/>
        <v>4410411.8367969049</v>
      </c>
      <c r="AC12" s="12">
        <f t="shared" si="11"/>
        <v>45.44694097364598</v>
      </c>
      <c r="AF12" s="7" t="s">
        <v>23</v>
      </c>
      <c r="AG12" s="7">
        <v>5</v>
      </c>
      <c r="AH12" s="14">
        <f t="shared" si="22"/>
        <v>5330804</v>
      </c>
      <c r="AI12" s="14">
        <f t="shared" si="22"/>
        <v>15217.104269730809</v>
      </c>
      <c r="AJ12" s="9">
        <f t="shared" si="23"/>
        <v>2.854560826046279E-3</v>
      </c>
      <c r="AK12" s="2">
        <v>0.5</v>
      </c>
      <c r="AL12" s="9">
        <f t="shared" si="12"/>
        <v>1.4171669399462931E-2</v>
      </c>
      <c r="AM12" s="9">
        <f t="shared" si="13"/>
        <v>0.98582833060053709</v>
      </c>
      <c r="AN12" s="10">
        <f t="shared" si="24"/>
        <v>95447.742980583484</v>
      </c>
      <c r="AO12" s="10">
        <f t="shared" si="14"/>
        <v>1352.6538584457303</v>
      </c>
      <c r="AP12" s="10">
        <f t="shared" si="15"/>
        <v>473857.08025680308</v>
      </c>
      <c r="AQ12" s="10">
        <f t="shared" si="16"/>
        <v>4065555.0667035608</v>
      </c>
      <c r="AR12" s="12">
        <f t="shared" si="17"/>
        <v>42.594564729839647</v>
      </c>
    </row>
    <row r="13" spans="1:44" s="2" customFormat="1" ht="13.2">
      <c r="A13" s="2">
        <v>10</v>
      </c>
      <c r="B13" s="7" t="s">
        <v>24</v>
      </c>
      <c r="C13" s="7">
        <v>5</v>
      </c>
      <c r="D13" s="8">
        <v>2643141</v>
      </c>
      <c r="E13" s="8">
        <v>14370.843445332828</v>
      </c>
      <c r="F13" s="9">
        <f t="shared" si="18"/>
        <v>5.4370324720977156E-3</v>
      </c>
      <c r="G13" s="2">
        <v>0.5</v>
      </c>
      <c r="H13" s="9">
        <f t="shared" si="0"/>
        <v>2.6820601161892603E-2</v>
      </c>
      <c r="I13" s="9">
        <f t="shared" si="1"/>
        <v>0.97317939883810745</v>
      </c>
      <c r="J13" s="10">
        <f t="shared" si="19"/>
        <v>91976.063511579894</v>
      </c>
      <c r="K13" s="10">
        <f t="shared" si="2"/>
        <v>2466.8533158849896</v>
      </c>
      <c r="L13" s="10">
        <f t="shared" si="3"/>
        <v>453713.18426818703</v>
      </c>
      <c r="M13" s="10">
        <f t="shared" si="4"/>
        <v>3263967.9126282148</v>
      </c>
      <c r="N13" s="12">
        <f t="shared" si="5"/>
        <v>35.487145111589577</v>
      </c>
      <c r="O13" s="12"/>
      <c r="P13" s="2">
        <v>10</v>
      </c>
      <c r="Q13" s="7" t="s">
        <v>24</v>
      </c>
      <c r="R13" s="7">
        <v>5</v>
      </c>
      <c r="S13" s="13">
        <v>2763713</v>
      </c>
      <c r="T13" s="13">
        <v>6061.0778765831383</v>
      </c>
      <c r="U13" s="9">
        <f t="shared" si="20"/>
        <v>2.1930923639984102E-3</v>
      </c>
      <c r="V13" s="2">
        <v>0.5</v>
      </c>
      <c r="W13" s="9">
        <f t="shared" si="6"/>
        <v>1.0905668971627126E-2</v>
      </c>
      <c r="X13" s="9">
        <f t="shared" si="7"/>
        <v>0.98909433102837285</v>
      </c>
      <c r="Y13" s="10">
        <f t="shared" si="21"/>
        <v>96306.451913276018</v>
      </c>
      <c r="Z13" s="10">
        <f t="shared" si="8"/>
        <v>1050.2862843981129</v>
      </c>
      <c r="AA13" s="10">
        <f t="shared" si="9"/>
        <v>478906.54385538481</v>
      </c>
      <c r="AB13" s="10">
        <f t="shared" si="10"/>
        <v>3927032.4671394159</v>
      </c>
      <c r="AC13" s="12">
        <f t="shared" si="11"/>
        <v>40.776421403995961</v>
      </c>
      <c r="AF13" s="7" t="s">
        <v>24</v>
      </c>
      <c r="AG13" s="7">
        <v>5</v>
      </c>
      <c r="AH13" s="14">
        <f t="shared" si="22"/>
        <v>5406854</v>
      </c>
      <c r="AI13" s="14">
        <f t="shared" si="22"/>
        <v>20431.921321915965</v>
      </c>
      <c r="AJ13" s="9">
        <f t="shared" si="23"/>
        <v>3.7788927390893048E-3</v>
      </c>
      <c r="AK13" s="2">
        <v>0.5</v>
      </c>
      <c r="AL13" s="9">
        <f t="shared" si="12"/>
        <v>1.8717633868648602E-2</v>
      </c>
      <c r="AM13" s="9">
        <f t="shared" si="13"/>
        <v>0.98128236613135145</v>
      </c>
      <c r="AN13" s="10">
        <f t="shared" si="24"/>
        <v>94095.089122137753</v>
      </c>
      <c r="AO13" s="10">
        <f t="shared" si="14"/>
        <v>1761.2374270260334</v>
      </c>
      <c r="AP13" s="10">
        <f t="shared" si="15"/>
        <v>466072.35204312368</v>
      </c>
      <c r="AQ13" s="10">
        <f t="shared" si="16"/>
        <v>3591697.9864467578</v>
      </c>
      <c r="AR13" s="12">
        <f t="shared" si="17"/>
        <v>38.170939843466698</v>
      </c>
    </row>
    <row r="14" spans="1:44" s="2" customFormat="1" ht="13.2">
      <c r="A14" s="2">
        <v>11</v>
      </c>
      <c r="B14" s="7" t="s">
        <v>25</v>
      </c>
      <c r="C14" s="7">
        <v>5</v>
      </c>
      <c r="D14" s="8">
        <v>2550821</v>
      </c>
      <c r="E14" s="8">
        <v>18160.956002343679</v>
      </c>
      <c r="F14" s="9">
        <f t="shared" si="18"/>
        <v>7.1196512818201196E-3</v>
      </c>
      <c r="G14" s="2">
        <v>0.5</v>
      </c>
      <c r="H14" s="9">
        <f t="shared" si="0"/>
        <v>3.4975719100779484E-2</v>
      </c>
      <c r="I14" s="9">
        <f t="shared" si="1"/>
        <v>0.96502428089922054</v>
      </c>
      <c r="J14" s="10">
        <f t="shared" si="19"/>
        <v>89509.210195694905</v>
      </c>
      <c r="K14" s="10">
        <f t="shared" si="2"/>
        <v>3130.6489927372459</v>
      </c>
      <c r="L14" s="10">
        <f t="shared" si="3"/>
        <v>439719.42849663144</v>
      </c>
      <c r="M14" s="10">
        <f t="shared" si="4"/>
        <v>2810254.728360028</v>
      </c>
      <c r="N14" s="12">
        <f t="shared" si="5"/>
        <v>31.396263269622636</v>
      </c>
      <c r="O14" s="12"/>
      <c r="P14" s="2">
        <v>11</v>
      </c>
      <c r="Q14" s="7" t="s">
        <v>25</v>
      </c>
      <c r="R14" s="7">
        <v>5</v>
      </c>
      <c r="S14" s="13">
        <v>2745699</v>
      </c>
      <c r="T14" s="13">
        <v>8527.341267396072</v>
      </c>
      <c r="U14" s="9">
        <f t="shared" si="20"/>
        <v>3.1057086983664532E-3</v>
      </c>
      <c r="V14" s="2">
        <v>0.5</v>
      </c>
      <c r="W14" s="9">
        <f t="shared" si="6"/>
        <v>1.5408904569448182E-2</v>
      </c>
      <c r="X14" s="9">
        <f t="shared" si="7"/>
        <v>0.98459109543055179</v>
      </c>
      <c r="Y14" s="10">
        <f t="shared" si="21"/>
        <v>95256.165628877905</v>
      </c>
      <c r="Z14" s="10">
        <f t="shared" si="8"/>
        <v>1467.7931658269372</v>
      </c>
      <c r="AA14" s="10">
        <f t="shared" si="9"/>
        <v>472611.34522982221</v>
      </c>
      <c r="AB14" s="10">
        <f t="shared" si="10"/>
        <v>3448125.923284031</v>
      </c>
      <c r="AC14" s="12">
        <f t="shared" si="11"/>
        <v>36.198453932295337</v>
      </c>
      <c r="AF14" s="7" t="s">
        <v>25</v>
      </c>
      <c r="AG14" s="7">
        <v>5</v>
      </c>
      <c r="AH14" s="14">
        <f t="shared" si="22"/>
        <v>5296520</v>
      </c>
      <c r="AI14" s="14">
        <f t="shared" si="22"/>
        <v>26688.297269739749</v>
      </c>
      <c r="AJ14" s="9">
        <f t="shared" si="23"/>
        <v>5.0388363056761325E-3</v>
      </c>
      <c r="AK14" s="2">
        <v>0.5</v>
      </c>
      <c r="AL14" s="9">
        <f t="shared" si="12"/>
        <v>2.4880756381955461E-2</v>
      </c>
      <c r="AM14" s="9">
        <f t="shared" si="13"/>
        <v>0.97511924361804458</v>
      </c>
      <c r="AN14" s="10">
        <f t="shared" si="24"/>
        <v>92333.85169511172</v>
      </c>
      <c r="AO14" s="10">
        <f t="shared" si="14"/>
        <v>2297.3360698336764</v>
      </c>
      <c r="AP14" s="10">
        <f t="shared" si="15"/>
        <v>455925.91830097442</v>
      </c>
      <c r="AQ14" s="10">
        <f t="shared" si="16"/>
        <v>3125625.6344036339</v>
      </c>
      <c r="AR14" s="12">
        <f t="shared" si="17"/>
        <v>33.85135112444474</v>
      </c>
    </row>
    <row r="15" spans="1:44" s="2" customFormat="1" ht="13.2">
      <c r="A15" s="2">
        <v>12</v>
      </c>
      <c r="B15" s="7" t="s">
        <v>26</v>
      </c>
      <c r="C15" s="7">
        <v>5</v>
      </c>
      <c r="D15" s="8">
        <v>2250280</v>
      </c>
      <c r="E15" s="8">
        <v>21521.789378894966</v>
      </c>
      <c r="F15" s="9">
        <f t="shared" si="18"/>
        <v>9.5640495311227793E-3</v>
      </c>
      <c r="G15" s="2">
        <v>0.5</v>
      </c>
      <c r="H15" s="9">
        <f t="shared" si="0"/>
        <v>4.6703559758586699E-2</v>
      </c>
      <c r="I15" s="9">
        <f t="shared" si="1"/>
        <v>0.95329644024141325</v>
      </c>
      <c r="J15" s="10">
        <f t="shared" si="19"/>
        <v>86378.561202957659</v>
      </c>
      <c r="K15" s="10">
        <f t="shared" si="2"/>
        <v>4034.1862950030772</v>
      </c>
      <c r="L15" s="10">
        <f t="shared" si="3"/>
        <v>421807.3402772806</v>
      </c>
      <c r="M15" s="10">
        <f t="shared" si="4"/>
        <v>2370535.2998633967</v>
      </c>
      <c r="N15" s="12">
        <f t="shared" si="5"/>
        <v>27.443560842527994</v>
      </c>
      <c r="O15" s="12"/>
      <c r="P15" s="2">
        <v>12</v>
      </c>
      <c r="Q15" s="7" t="s">
        <v>26</v>
      </c>
      <c r="R15" s="7">
        <v>5</v>
      </c>
      <c r="S15" s="13">
        <v>2455027</v>
      </c>
      <c r="T15" s="13">
        <v>10846.502275159582</v>
      </c>
      <c r="U15" s="9">
        <f t="shared" si="20"/>
        <v>4.4180786097910872E-3</v>
      </c>
      <c r="V15" s="2">
        <v>0.5</v>
      </c>
      <c r="W15" s="9">
        <f t="shared" si="6"/>
        <v>2.1849065823063452E-2</v>
      </c>
      <c r="X15" s="9">
        <f t="shared" si="7"/>
        <v>0.97815093417693655</v>
      </c>
      <c r="Y15" s="10">
        <f t="shared" si="21"/>
        <v>93788.372463050968</v>
      </c>
      <c r="Z15" s="10">
        <f t="shared" si="8"/>
        <v>2049.1883233831904</v>
      </c>
      <c r="AA15" s="10">
        <f t="shared" si="9"/>
        <v>463818.89150679688</v>
      </c>
      <c r="AB15" s="10">
        <f t="shared" si="10"/>
        <v>2975514.5780542088</v>
      </c>
      <c r="AC15" s="12">
        <f t="shared" si="11"/>
        <v>31.725836581996855</v>
      </c>
      <c r="AF15" s="7" t="s">
        <v>26</v>
      </c>
      <c r="AG15" s="7">
        <v>5</v>
      </c>
      <c r="AH15" s="14">
        <f t="shared" si="22"/>
        <v>4705307</v>
      </c>
      <c r="AI15" s="14">
        <f t="shared" si="22"/>
        <v>32368.291654054548</v>
      </c>
      <c r="AJ15" s="9">
        <f t="shared" si="23"/>
        <v>6.8791030328211418E-3</v>
      </c>
      <c r="AK15" s="2">
        <v>0.5</v>
      </c>
      <c r="AL15" s="9">
        <f t="shared" si="12"/>
        <v>3.3813990355096885E-2</v>
      </c>
      <c r="AM15" s="9">
        <f t="shared" si="13"/>
        <v>0.96618600964490309</v>
      </c>
      <c r="AN15" s="10">
        <f t="shared" si="24"/>
        <v>90036.515625278043</v>
      </c>
      <c r="AO15" s="10">
        <f t="shared" si="14"/>
        <v>3044.49387095969</v>
      </c>
      <c r="AP15" s="10">
        <f t="shared" si="15"/>
        <v>442571.34344899096</v>
      </c>
      <c r="AQ15" s="10">
        <f t="shared" si="16"/>
        <v>2669699.7161026597</v>
      </c>
      <c r="AR15" s="12">
        <f t="shared" si="17"/>
        <v>29.651299781675835</v>
      </c>
    </row>
    <row r="16" spans="1:44" s="2" customFormat="1" ht="13.2">
      <c r="A16" s="2">
        <v>13</v>
      </c>
      <c r="B16" s="7" t="s">
        <v>27</v>
      </c>
      <c r="C16" s="7">
        <v>5</v>
      </c>
      <c r="D16" s="8">
        <v>1753188</v>
      </c>
      <c r="E16" s="8">
        <v>23063.190788524389</v>
      </c>
      <c r="F16" s="9">
        <f t="shared" si="18"/>
        <v>1.3155001510690462E-2</v>
      </c>
      <c r="G16" s="2">
        <v>0.5</v>
      </c>
      <c r="H16" s="9">
        <f t="shared" si="0"/>
        <v>6.3680708027687147E-2</v>
      </c>
      <c r="I16" s="9">
        <f t="shared" si="1"/>
        <v>0.93631929197231289</v>
      </c>
      <c r="J16" s="10">
        <f t="shared" si="19"/>
        <v>82344.374907954581</v>
      </c>
      <c r="K16" s="10">
        <f t="shared" si="2"/>
        <v>5243.7480962358532</v>
      </c>
      <c r="L16" s="10">
        <f t="shared" si="3"/>
        <v>398612.50429918326</v>
      </c>
      <c r="M16" s="10">
        <f t="shared" si="4"/>
        <v>1948727.959586116</v>
      </c>
      <c r="N16" s="12">
        <f t="shared" si="5"/>
        <v>23.665586893633293</v>
      </c>
      <c r="O16" s="12"/>
      <c r="P16" s="2">
        <v>13</v>
      </c>
      <c r="Q16" s="7" t="s">
        <v>27</v>
      </c>
      <c r="R16" s="7">
        <v>5</v>
      </c>
      <c r="S16" s="13">
        <v>1961478</v>
      </c>
      <c r="T16" s="13">
        <v>13032.35174828456</v>
      </c>
      <c r="U16" s="9">
        <f t="shared" si="20"/>
        <v>6.6441488246539396E-3</v>
      </c>
      <c r="V16" s="2">
        <v>0.5</v>
      </c>
      <c r="W16" s="9">
        <f t="shared" si="6"/>
        <v>3.2677951195697219E-2</v>
      </c>
      <c r="X16" s="9">
        <f t="shared" si="7"/>
        <v>0.96732204880430284</v>
      </c>
      <c r="Y16" s="10">
        <f t="shared" si="21"/>
        <v>91739.184139667777</v>
      </c>
      <c r="Z16" s="10">
        <f t="shared" si="8"/>
        <v>2997.8485820491333</v>
      </c>
      <c r="AA16" s="10">
        <f t="shared" si="9"/>
        <v>451201.29924321605</v>
      </c>
      <c r="AB16" s="10">
        <f t="shared" si="10"/>
        <v>2511695.6865474121</v>
      </c>
      <c r="AC16" s="12">
        <f t="shared" si="11"/>
        <v>27.378657332765201</v>
      </c>
      <c r="AF16" s="7" t="s">
        <v>27</v>
      </c>
      <c r="AG16" s="7">
        <v>5</v>
      </c>
      <c r="AH16" s="14">
        <f t="shared" si="22"/>
        <v>3714666</v>
      </c>
      <c r="AI16" s="14">
        <f t="shared" si="22"/>
        <v>36095.542536808949</v>
      </c>
      <c r="AJ16" s="9">
        <f t="shared" si="23"/>
        <v>9.7170358080131431E-3</v>
      </c>
      <c r="AK16" s="2">
        <v>0.5</v>
      </c>
      <c r="AL16" s="9">
        <f t="shared" si="12"/>
        <v>4.7432910808065061E-2</v>
      </c>
      <c r="AM16" s="9">
        <f t="shared" si="13"/>
        <v>0.95256708919193489</v>
      </c>
      <c r="AN16" s="10">
        <f t="shared" si="24"/>
        <v>86992.021754318353</v>
      </c>
      <c r="AO16" s="10">
        <f t="shared" si="14"/>
        <v>4126.2848088858445</v>
      </c>
      <c r="AP16" s="10">
        <f t="shared" si="15"/>
        <v>424644.39674937719</v>
      </c>
      <c r="AQ16" s="10">
        <f t="shared" si="16"/>
        <v>2227128.3726536687</v>
      </c>
      <c r="AR16" s="12">
        <f t="shared" si="17"/>
        <v>25.601524458685343</v>
      </c>
    </row>
    <row r="17" spans="1:44" s="1" customFormat="1" ht="13.2">
      <c r="A17" s="1">
        <v>14</v>
      </c>
      <c r="B17" s="15" t="s">
        <v>28</v>
      </c>
      <c r="C17" s="15">
        <v>5</v>
      </c>
      <c r="D17" s="16">
        <v>1382189</v>
      </c>
      <c r="E17" s="16">
        <v>23402.725838509425</v>
      </c>
      <c r="F17" s="17">
        <f t="shared" si="18"/>
        <v>1.6931639478037681E-2</v>
      </c>
      <c r="G17" s="1">
        <v>0.5</v>
      </c>
      <c r="H17" s="17">
        <f t="shared" si="0"/>
        <v>8.1220218735304564E-2</v>
      </c>
      <c r="I17" s="17">
        <f t="shared" si="1"/>
        <v>0.91877978126469539</v>
      </c>
      <c r="J17" s="18">
        <f t="shared" si="19"/>
        <v>77100.626811718728</v>
      </c>
      <c r="K17" s="18">
        <f t="shared" si="2"/>
        <v>6262.1297742768802</v>
      </c>
      <c r="L17" s="18">
        <f t="shared" si="3"/>
        <v>369847.80962290138</v>
      </c>
      <c r="M17" s="18">
        <f t="shared" si="4"/>
        <v>1550115.4552869326</v>
      </c>
      <c r="N17" s="11">
        <f t="shared" si="5"/>
        <v>20.105095371952626</v>
      </c>
      <c r="O17" s="11"/>
      <c r="P17" s="1">
        <v>14</v>
      </c>
      <c r="Q17" s="15" t="s">
        <v>28</v>
      </c>
      <c r="R17" s="15">
        <v>5</v>
      </c>
      <c r="S17" s="19">
        <v>1600580</v>
      </c>
      <c r="T17" s="19">
        <v>14982.60245619946</v>
      </c>
      <c r="U17" s="17">
        <f t="shared" si="20"/>
        <v>9.3607332693145355E-3</v>
      </c>
      <c r="V17" s="1">
        <v>0.5</v>
      </c>
      <c r="W17" s="17">
        <f t="shared" si="6"/>
        <v>4.5733420470283351E-2</v>
      </c>
      <c r="X17" s="17">
        <f t="shared" si="7"/>
        <v>0.95426657952971661</v>
      </c>
      <c r="Y17" s="18">
        <f t="shared" si="21"/>
        <v>88741.335557618644</v>
      </c>
      <c r="Z17" s="18">
        <f t="shared" si="8"/>
        <v>4058.4448121510795</v>
      </c>
      <c r="AA17" s="18">
        <f t="shared" si="9"/>
        <v>433560.56575771549</v>
      </c>
      <c r="AB17" s="18">
        <f t="shared" si="10"/>
        <v>2060494.3873041961</v>
      </c>
      <c r="AC17" s="11">
        <f t="shared" si="11"/>
        <v>23.219104990439803</v>
      </c>
      <c r="AF17" s="15" t="s">
        <v>28</v>
      </c>
      <c r="AG17" s="15">
        <v>5</v>
      </c>
      <c r="AH17" s="19">
        <f t="shared" si="22"/>
        <v>2982769</v>
      </c>
      <c r="AI17" s="19">
        <f t="shared" si="22"/>
        <v>38385.328294708888</v>
      </c>
      <c r="AJ17" s="17">
        <f t="shared" si="23"/>
        <v>1.2869024820463431E-2</v>
      </c>
      <c r="AK17" s="1">
        <v>0.5</v>
      </c>
      <c r="AL17" s="17">
        <f t="shared" si="12"/>
        <v>6.2339502587095467E-2</v>
      </c>
      <c r="AM17" s="17">
        <f t="shared" si="13"/>
        <v>0.93766049741290458</v>
      </c>
      <c r="AN17" s="18">
        <f t="shared" si="24"/>
        <v>82865.736945432509</v>
      </c>
      <c r="AO17" s="18">
        <f t="shared" si="14"/>
        <v>5165.8088226913533</v>
      </c>
      <c r="AP17" s="18">
        <f t="shared" si="15"/>
        <v>401414.16267043416</v>
      </c>
      <c r="AQ17" s="18">
        <f t="shared" si="16"/>
        <v>1802483.9759042915</v>
      </c>
      <c r="AR17" s="11">
        <f t="shared" si="17"/>
        <v>21.751860809386585</v>
      </c>
    </row>
    <row r="18" spans="1:44" s="2" customFormat="1" ht="13.2">
      <c r="A18" s="2">
        <v>15</v>
      </c>
      <c r="B18" s="7" t="s">
        <v>29</v>
      </c>
      <c r="C18" s="7">
        <v>5</v>
      </c>
      <c r="D18" s="8">
        <v>961868</v>
      </c>
      <c r="E18" s="8">
        <v>23366.585915790201</v>
      </c>
      <c r="F18" s="9">
        <f t="shared" si="18"/>
        <v>2.4292923681617645E-2</v>
      </c>
      <c r="G18" s="2">
        <v>0.5</v>
      </c>
      <c r="H18" s="9">
        <f t="shared" si="0"/>
        <v>0.11451015242406754</v>
      </c>
      <c r="I18" s="9">
        <f t="shared" si="1"/>
        <v>0.88548984757593252</v>
      </c>
      <c r="J18" s="10">
        <f t="shared" si="19"/>
        <v>70838.497037441848</v>
      </c>
      <c r="K18" s="10">
        <f t="shared" si="2"/>
        <v>8111.7270932493193</v>
      </c>
      <c r="L18" s="10">
        <f t="shared" si="3"/>
        <v>333913.16745408589</v>
      </c>
      <c r="M18" s="10">
        <f t="shared" si="4"/>
        <v>1180267.6456640312</v>
      </c>
      <c r="N18" s="12">
        <f t="shared" si="5"/>
        <v>16.6613874520827</v>
      </c>
      <c r="O18" s="12"/>
      <c r="P18" s="2">
        <v>15</v>
      </c>
      <c r="Q18" s="7" t="s">
        <v>29</v>
      </c>
      <c r="R18" s="7">
        <v>5</v>
      </c>
      <c r="S18" s="13">
        <v>1139390.5356088658</v>
      </c>
      <c r="T18" s="13">
        <v>17059.198401806974</v>
      </c>
      <c r="U18" s="9">
        <f t="shared" si="20"/>
        <v>1.4972213537556643E-2</v>
      </c>
      <c r="V18" s="2">
        <v>0.5</v>
      </c>
      <c r="W18" s="9">
        <f t="shared" si="6"/>
        <v>7.2160077466013758E-2</v>
      </c>
      <c r="X18" s="9">
        <f t="shared" si="7"/>
        <v>0.92783992253398628</v>
      </c>
      <c r="Y18" s="10">
        <f t="shared" si="21"/>
        <v>84682.890745467565</v>
      </c>
      <c r="Z18" s="10">
        <f t="shared" si="8"/>
        <v>6110.723956238915</v>
      </c>
      <c r="AA18" s="10">
        <f t="shared" si="9"/>
        <v>408137.64383674052</v>
      </c>
      <c r="AB18" s="10">
        <f t="shared" si="10"/>
        <v>1626933.8215464805</v>
      </c>
      <c r="AC18" s="12">
        <f t="shared" si="11"/>
        <v>19.212072323281642</v>
      </c>
      <c r="AF18" s="7" t="s">
        <v>29</v>
      </c>
      <c r="AG18" s="7">
        <v>5</v>
      </c>
      <c r="AH18" s="14">
        <f t="shared" si="22"/>
        <v>2101258.5356088658</v>
      </c>
      <c r="AI18" s="14">
        <f t="shared" si="22"/>
        <v>40425.784317597179</v>
      </c>
      <c r="AJ18" s="9">
        <f t="shared" si="23"/>
        <v>1.9238843594219263E-2</v>
      </c>
      <c r="AK18" s="2">
        <v>0.5</v>
      </c>
      <c r="AL18" s="9">
        <f t="shared" si="12"/>
        <v>9.1779871489391443E-2</v>
      </c>
      <c r="AM18" s="9">
        <f t="shared" si="13"/>
        <v>0.90822012851060852</v>
      </c>
      <c r="AN18" s="10">
        <f t="shared" si="24"/>
        <v>77699.928122741156</v>
      </c>
      <c r="AO18" s="10">
        <f t="shared" si="14"/>
        <v>7131.289417840133</v>
      </c>
      <c r="AP18" s="10">
        <f t="shared" si="15"/>
        <v>370671.41706910543</v>
      </c>
      <c r="AQ18" s="10">
        <f t="shared" si="16"/>
        <v>1401069.8132338573</v>
      </c>
      <c r="AR18" s="12">
        <f t="shared" si="17"/>
        <v>18.031803208628624</v>
      </c>
    </row>
    <row r="19" spans="1:44" s="2" customFormat="1" ht="13.2">
      <c r="A19" s="2">
        <v>16</v>
      </c>
      <c r="B19" s="7" t="s">
        <v>30</v>
      </c>
      <c r="C19" s="7">
        <v>5</v>
      </c>
      <c r="D19" s="8">
        <v>674547</v>
      </c>
      <c r="E19" s="8">
        <v>24870.644464252338</v>
      </c>
      <c r="F19" s="9">
        <f t="shared" si="18"/>
        <v>3.6870143169048769E-2</v>
      </c>
      <c r="G19" s="2">
        <v>0.5</v>
      </c>
      <c r="H19" s="9">
        <f t="shared" si="0"/>
        <v>0.16879223149283384</v>
      </c>
      <c r="I19" s="9">
        <f t="shared" si="1"/>
        <v>0.83120776850716616</v>
      </c>
      <c r="J19" s="10">
        <f t="shared" si="19"/>
        <v>62726.769944192529</v>
      </c>
      <c r="K19" s="10">
        <f t="shared" si="2"/>
        <v>10587.791473217876</v>
      </c>
      <c r="L19" s="10">
        <f t="shared" si="3"/>
        <v>287164.37103791797</v>
      </c>
      <c r="M19" s="10">
        <f t="shared" si="4"/>
        <v>846354.47820994537</v>
      </c>
      <c r="N19" s="12">
        <f t="shared" si="5"/>
        <v>13.492715772913856</v>
      </c>
      <c r="O19" s="12"/>
      <c r="P19" s="2">
        <v>16</v>
      </c>
      <c r="Q19" s="7" t="s">
        <v>30</v>
      </c>
      <c r="R19" s="7">
        <v>5</v>
      </c>
      <c r="S19" s="13">
        <v>838479</v>
      </c>
      <c r="T19" s="13">
        <v>20824.560162595542</v>
      </c>
      <c r="U19" s="9">
        <f t="shared" si="20"/>
        <v>2.4836114157415441E-2</v>
      </c>
      <c r="V19" s="2">
        <v>0.5</v>
      </c>
      <c r="W19" s="9">
        <f t="shared" si="6"/>
        <v>0.11692091764219867</v>
      </c>
      <c r="X19" s="9">
        <f t="shared" si="7"/>
        <v>0.8830790823578013</v>
      </c>
      <c r="Y19" s="10">
        <f t="shared" si="21"/>
        <v>78572.16678922865</v>
      </c>
      <c r="Z19" s="10">
        <f t="shared" si="8"/>
        <v>9186.7298421324958</v>
      </c>
      <c r="AA19" s="10">
        <f t="shared" si="9"/>
        <v>369894.00934081204</v>
      </c>
      <c r="AB19" s="10">
        <f t="shared" si="10"/>
        <v>1218796.1777097401</v>
      </c>
      <c r="AC19" s="12">
        <f t="shared" si="11"/>
        <v>15.511805611511063</v>
      </c>
      <c r="AF19" s="7" t="s">
        <v>30</v>
      </c>
      <c r="AG19" s="7">
        <v>5</v>
      </c>
      <c r="AH19" s="14">
        <f t="shared" si="22"/>
        <v>1513026</v>
      </c>
      <c r="AI19" s="14">
        <f t="shared" si="22"/>
        <v>45695.204626847881</v>
      </c>
      <c r="AJ19" s="9">
        <f t="shared" si="23"/>
        <v>3.0201202508646833E-2</v>
      </c>
      <c r="AK19" s="2">
        <v>0.5</v>
      </c>
      <c r="AL19" s="9">
        <f t="shared" si="12"/>
        <v>0.14040501203870906</v>
      </c>
      <c r="AM19" s="9">
        <f t="shared" si="13"/>
        <v>0.85959498796129097</v>
      </c>
      <c r="AN19" s="10">
        <f t="shared" si="24"/>
        <v>70568.638704901023</v>
      </c>
      <c r="AO19" s="10">
        <f t="shared" si="14"/>
        <v>9908.1905669169355</v>
      </c>
      <c r="AP19" s="10">
        <f t="shared" si="15"/>
        <v>328072.71710721281</v>
      </c>
      <c r="AQ19" s="10">
        <f t="shared" si="16"/>
        <v>1030398.3961647518</v>
      </c>
      <c r="AR19" s="12">
        <f t="shared" si="17"/>
        <v>14.60136421893583</v>
      </c>
    </row>
    <row r="20" spans="1:44" s="2" customFormat="1" ht="13.2">
      <c r="A20" s="2">
        <v>17</v>
      </c>
      <c r="B20" s="7" t="s">
        <v>31</v>
      </c>
      <c r="C20" s="7">
        <v>5</v>
      </c>
      <c r="D20" s="8">
        <v>498520</v>
      </c>
      <c r="E20" s="8">
        <v>27461.026572098424</v>
      </c>
      <c r="F20" s="9">
        <f t="shared" si="18"/>
        <v>5.5085105055160122E-2</v>
      </c>
      <c r="G20" s="2">
        <v>0.5</v>
      </c>
      <c r="H20" s="9">
        <f t="shared" si="0"/>
        <v>0.24208704896409805</v>
      </c>
      <c r="I20" s="9">
        <f t="shared" si="1"/>
        <v>0.75791295103590195</v>
      </c>
      <c r="J20" s="10">
        <f t="shared" si="19"/>
        <v>52138.978470974653</v>
      </c>
      <c r="K20" s="10">
        <f t="shared" si="2"/>
        <v>12622.171434040894</v>
      </c>
      <c r="L20" s="10">
        <f t="shared" si="3"/>
        <v>229139.46376977104</v>
      </c>
      <c r="M20" s="10">
        <f t="shared" si="4"/>
        <v>559190.10717202735</v>
      </c>
      <c r="N20" s="12">
        <f t="shared" si="5"/>
        <v>10.724991619912998</v>
      </c>
      <c r="O20" s="12"/>
      <c r="P20" s="2">
        <v>17</v>
      </c>
      <c r="Q20" s="7" t="s">
        <v>31</v>
      </c>
      <c r="R20" s="7">
        <v>5</v>
      </c>
      <c r="S20" s="13">
        <v>674767</v>
      </c>
      <c r="T20" s="13">
        <v>27069.264542895988</v>
      </c>
      <c r="U20" s="9">
        <f t="shared" si="20"/>
        <v>4.0116461745900417E-2</v>
      </c>
      <c r="V20" s="2">
        <v>0.5</v>
      </c>
      <c r="W20" s="9">
        <f t="shared" si="6"/>
        <v>0.18229930135656458</v>
      </c>
      <c r="X20" s="9">
        <f t="shared" si="7"/>
        <v>0.81770069864343542</v>
      </c>
      <c r="Y20" s="10">
        <f t="shared" si="21"/>
        <v>69385.436947096154</v>
      </c>
      <c r="Z20" s="10">
        <f t="shared" si="8"/>
        <v>12648.91667977559</v>
      </c>
      <c r="AA20" s="10">
        <f t="shared" si="9"/>
        <v>315304.89303604182</v>
      </c>
      <c r="AB20" s="10">
        <f t="shared" si="10"/>
        <v>848902.16836892813</v>
      </c>
      <c r="AC20" s="12">
        <f t="shared" si="11"/>
        <v>12.234587050538931</v>
      </c>
      <c r="AF20" s="7" t="s">
        <v>31</v>
      </c>
      <c r="AG20" s="7">
        <v>5</v>
      </c>
      <c r="AH20" s="14">
        <f t="shared" si="22"/>
        <v>1173287</v>
      </c>
      <c r="AI20" s="14">
        <f t="shared" si="22"/>
        <v>54530.291114994412</v>
      </c>
      <c r="AJ20" s="9">
        <f t="shared" si="23"/>
        <v>4.6476515221761099E-2</v>
      </c>
      <c r="AK20" s="2">
        <v>0.5</v>
      </c>
      <c r="AL20" s="9">
        <f t="shared" si="12"/>
        <v>0.20819242955556849</v>
      </c>
      <c r="AM20" s="9">
        <f t="shared" si="13"/>
        <v>0.79180757044443151</v>
      </c>
      <c r="AN20" s="10">
        <f t="shared" si="24"/>
        <v>60660.448137984087</v>
      </c>
      <c r="AO20" s="10">
        <f t="shared" si="14"/>
        <v>12629.046075776467</v>
      </c>
      <c r="AP20" s="10">
        <f t="shared" si="15"/>
        <v>271729.62550047925</v>
      </c>
      <c r="AQ20" s="10">
        <f t="shared" si="16"/>
        <v>702325.67905753898</v>
      </c>
      <c r="AR20" s="12">
        <f t="shared" si="17"/>
        <v>11.577983688151486</v>
      </c>
    </row>
    <row r="21" spans="1:44" s="2" customFormat="1" ht="13.2">
      <c r="A21" s="2">
        <v>18</v>
      </c>
      <c r="B21" s="7" t="s">
        <v>32</v>
      </c>
      <c r="C21" s="7">
        <v>5</v>
      </c>
      <c r="D21" s="8">
        <v>297851</v>
      </c>
      <c r="E21" s="8">
        <v>24841.945113857655</v>
      </c>
      <c r="F21" s="9">
        <f t="shared" si="18"/>
        <v>8.3403933892643153E-2</v>
      </c>
      <c r="G21" s="2">
        <v>0.5</v>
      </c>
      <c r="H21" s="9">
        <f t="shared" si="0"/>
        <v>0.34506932213408892</v>
      </c>
      <c r="I21" s="9">
        <f t="shared" si="1"/>
        <v>0.65493067786591108</v>
      </c>
      <c r="J21" s="10">
        <f t="shared" si="19"/>
        <v>39516.807036933758</v>
      </c>
      <c r="K21" s="10">
        <f t="shared" si="2"/>
        <v>13636.037817138327</v>
      </c>
      <c r="L21" s="10">
        <f t="shared" si="3"/>
        <v>163493.94064182296</v>
      </c>
      <c r="M21" s="10">
        <f t="shared" si="4"/>
        <v>330050.6434022563</v>
      </c>
      <c r="N21" s="12">
        <f t="shared" si="5"/>
        <v>8.3521586927248368</v>
      </c>
      <c r="O21" s="12"/>
      <c r="P21" s="2">
        <v>18</v>
      </c>
      <c r="Q21" s="7" t="s">
        <v>32</v>
      </c>
      <c r="R21" s="7">
        <v>5</v>
      </c>
      <c r="S21" s="13">
        <v>442105</v>
      </c>
      <c r="T21" s="13">
        <v>29242.818021110113</v>
      </c>
      <c r="U21" s="9">
        <f t="shared" si="20"/>
        <v>6.6144508705194727E-2</v>
      </c>
      <c r="V21" s="2">
        <v>0.5</v>
      </c>
      <c r="W21" s="9">
        <f t="shared" si="6"/>
        <v>0.28379400580701342</v>
      </c>
      <c r="X21" s="9">
        <f t="shared" si="7"/>
        <v>0.71620599419298658</v>
      </c>
      <c r="Y21" s="10">
        <f t="shared" si="21"/>
        <v>56736.520267320564</v>
      </c>
      <c r="Z21" s="10">
        <f t="shared" si="8"/>
        <v>16101.484362213705</v>
      </c>
      <c r="AA21" s="10">
        <f t="shared" si="9"/>
        <v>243428.89043106858</v>
      </c>
      <c r="AB21" s="10">
        <f t="shared" si="10"/>
        <v>533597.27533288626</v>
      </c>
      <c r="AC21" s="12">
        <f t="shared" si="11"/>
        <v>9.4048290733866313</v>
      </c>
      <c r="AF21" s="7" t="s">
        <v>32</v>
      </c>
      <c r="AG21" s="7">
        <v>5</v>
      </c>
      <c r="AH21" s="14">
        <f t="shared" si="22"/>
        <v>739956</v>
      </c>
      <c r="AI21" s="14">
        <f t="shared" si="22"/>
        <v>54084.763134967769</v>
      </c>
      <c r="AJ21" s="9">
        <f t="shared" si="23"/>
        <v>7.3091863752666061E-2</v>
      </c>
      <c r="AK21" s="2">
        <v>0.5</v>
      </c>
      <c r="AL21" s="9">
        <f t="shared" si="12"/>
        <v>0.30899649456190487</v>
      </c>
      <c r="AM21" s="9">
        <f t="shared" si="13"/>
        <v>0.69100350543809519</v>
      </c>
      <c r="AN21" s="10">
        <f t="shared" si="24"/>
        <v>48031.40206220762</v>
      </c>
      <c r="AO21" s="10">
        <f t="shared" si="14"/>
        <v>14841.534866115602</v>
      </c>
      <c r="AP21" s="10">
        <f t="shared" si="15"/>
        <v>203053.17314574908</v>
      </c>
      <c r="AQ21" s="10">
        <f t="shared" si="16"/>
        <v>430596.05355705973</v>
      </c>
      <c r="AR21" s="12">
        <f t="shared" si="17"/>
        <v>8.9648862008936465</v>
      </c>
    </row>
    <row r="22" spans="1:44" s="2" customFormat="1" ht="13.8" thickBot="1">
      <c r="A22" s="2">
        <v>19</v>
      </c>
      <c r="B22" s="20" t="s">
        <v>33</v>
      </c>
      <c r="C22" s="6"/>
      <c r="D22" s="21">
        <v>209114</v>
      </c>
      <c r="E22" s="21">
        <v>32493.625803896288</v>
      </c>
      <c r="F22" s="22">
        <f t="shared" si="18"/>
        <v>0.15538713717826777</v>
      </c>
      <c r="G22" s="6"/>
      <c r="H22" s="22">
        <v>1</v>
      </c>
      <c r="I22" s="22">
        <f t="shared" si="1"/>
        <v>0</v>
      </c>
      <c r="J22" s="23">
        <f t="shared" si="19"/>
        <v>25880.769219795431</v>
      </c>
      <c r="K22" s="23">
        <f t="shared" si="2"/>
        <v>25880.769219795431</v>
      </c>
      <c r="L22" s="23">
        <f>J22/F22</f>
        <v>166556.70276043337</v>
      </c>
      <c r="M22" s="23">
        <f t="shared" si="4"/>
        <v>166556.70276043337</v>
      </c>
      <c r="N22" s="24">
        <f t="shared" si="5"/>
        <v>6.435539119642514</v>
      </c>
      <c r="O22" s="12"/>
      <c r="P22" s="2">
        <v>19</v>
      </c>
      <c r="Q22" s="20" t="s">
        <v>33</v>
      </c>
      <c r="R22" s="6"/>
      <c r="S22" s="25">
        <v>342090.44620730029</v>
      </c>
      <c r="T22" s="25">
        <v>47906.175475082207</v>
      </c>
      <c r="U22" s="22">
        <f t="shared" si="20"/>
        <v>0.14003950126701867</v>
      </c>
      <c r="V22" s="6"/>
      <c r="W22" s="22">
        <v>1</v>
      </c>
      <c r="X22" s="22">
        <f t="shared" si="7"/>
        <v>0</v>
      </c>
      <c r="Y22" s="23">
        <f t="shared" si="21"/>
        <v>40635.035905106859</v>
      </c>
      <c r="Z22" s="23">
        <f t="shared" si="8"/>
        <v>40635.035905106859</v>
      </c>
      <c r="AA22" s="23">
        <f>Y22/U22</f>
        <v>290168.38490181771</v>
      </c>
      <c r="AB22" s="23">
        <f t="shared" si="10"/>
        <v>290168.38490181771</v>
      </c>
      <c r="AC22" s="24">
        <f t="shared" si="11"/>
        <v>7.1408423405711927</v>
      </c>
      <c r="AF22" s="20" t="s">
        <v>33</v>
      </c>
      <c r="AG22" s="6"/>
      <c r="AH22" s="14">
        <f t="shared" si="22"/>
        <v>551204.44620730029</v>
      </c>
      <c r="AI22" s="14">
        <f t="shared" si="22"/>
        <v>80399.801278978499</v>
      </c>
      <c r="AJ22" s="22">
        <f t="shared" si="23"/>
        <v>0.14586203328400085</v>
      </c>
      <c r="AK22" s="6"/>
      <c r="AL22" s="22">
        <v>1</v>
      </c>
      <c r="AM22" s="22">
        <f t="shared" si="13"/>
        <v>0</v>
      </c>
      <c r="AN22" s="23">
        <f t="shared" si="24"/>
        <v>33189.867196092018</v>
      </c>
      <c r="AO22" s="23">
        <f t="shared" si="14"/>
        <v>33189.867196092018</v>
      </c>
      <c r="AP22" s="23">
        <f>AN22/AJ22</f>
        <v>227542.88041131065</v>
      </c>
      <c r="AQ22" s="23">
        <f t="shared" si="16"/>
        <v>227542.88041131065</v>
      </c>
      <c r="AR22" s="24">
        <f t="shared" si="17"/>
        <v>6.8557936392738252</v>
      </c>
    </row>
    <row r="23" spans="1:44" s="2" customFormat="1" ht="13.2">
      <c r="B23" s="2" t="s">
        <v>34</v>
      </c>
      <c r="D23" s="10">
        <f>SUM(D4:D22)</f>
        <v>31922490</v>
      </c>
      <c r="E23" s="10">
        <f>SUM(E4:E22)</f>
        <v>273721.54340833373</v>
      </c>
      <c r="S23" s="10">
        <f>SUM(S4:S22)</f>
        <v>33032823.157106262</v>
      </c>
      <c r="T23" s="10">
        <f>SUM(T4:T22)</f>
        <v>212327.56565121081</v>
      </c>
      <c r="AH23" s="10">
        <f>SUM(AH4:AH22)</f>
        <v>64955313.157106258</v>
      </c>
      <c r="AI23" s="10">
        <f>SUM(AI4:AI22)</f>
        <v>486049.10905954451</v>
      </c>
    </row>
    <row r="24" spans="1:44" s="2" customFormat="1" ht="13.2">
      <c r="D24" s="26"/>
      <c r="E24" s="26">
        <f>E23+T23</f>
        <v>486049.10905954451</v>
      </c>
      <c r="F24" s="10"/>
      <c r="S24" s="26"/>
      <c r="T24" s="26"/>
      <c r="U24" s="10"/>
      <c r="AH24" s="26">
        <f>S23+D23</f>
        <v>64955313.157106265</v>
      </c>
      <c r="AI24" s="26">
        <f>T23+E23</f>
        <v>486049.10905954451</v>
      </c>
      <c r="AJ24" s="10"/>
    </row>
    <row r="25" spans="1:44">
      <c r="D25" s="27"/>
      <c r="E25" s="27"/>
      <c r="K25" s="28"/>
    </row>
    <row r="26" spans="1:44">
      <c r="B26" s="29"/>
      <c r="C26" s="31"/>
      <c r="D26" s="31"/>
      <c r="E26" s="32"/>
      <c r="F26" s="33"/>
      <c r="Q26" s="34"/>
      <c r="R26" s="35"/>
      <c r="S26" s="35"/>
      <c r="T26" s="36"/>
      <c r="U26" s="36"/>
      <c r="AF26" s="34"/>
      <c r="AG26" s="35"/>
      <c r="AH26" s="35"/>
      <c r="AI26" s="36"/>
      <c r="AJ26" s="36"/>
    </row>
    <row r="27" spans="1:44">
      <c r="B27" s="29"/>
      <c r="C27" s="37"/>
      <c r="D27" s="37"/>
      <c r="E27" s="32"/>
      <c r="F27" s="33"/>
      <c r="Q27" s="34"/>
      <c r="R27" s="35"/>
      <c r="S27" s="35"/>
      <c r="T27" s="36"/>
      <c r="U27" s="36"/>
      <c r="AF27" s="34"/>
      <c r="AG27" s="35"/>
      <c r="AH27" s="35"/>
      <c r="AI27" s="36"/>
      <c r="AJ27" s="36"/>
    </row>
    <row r="28" spans="1:44">
      <c r="B28" s="29"/>
      <c r="C28" s="37"/>
      <c r="D28" s="37"/>
      <c r="E28" s="32"/>
      <c r="F28" s="33"/>
      <c r="Q28" s="34"/>
      <c r="R28" s="35"/>
      <c r="S28" s="35"/>
      <c r="T28" s="36"/>
      <c r="U28" s="36"/>
      <c r="AF28" s="34"/>
      <c r="AG28" s="35"/>
      <c r="AH28" s="35"/>
      <c r="AI28" s="36"/>
      <c r="AJ28" s="36"/>
    </row>
    <row r="29" spans="1:44">
      <c r="B29" s="29"/>
      <c r="C29" s="37"/>
      <c r="D29" s="37"/>
      <c r="E29" s="32"/>
      <c r="F29" s="33"/>
      <c r="Q29" s="34"/>
      <c r="R29" s="35"/>
      <c r="S29" s="35"/>
      <c r="T29" s="36"/>
      <c r="U29" s="36"/>
      <c r="AF29" s="34"/>
      <c r="AG29" s="35"/>
      <c r="AH29" s="35"/>
      <c r="AI29" s="36"/>
      <c r="AJ29" s="36"/>
    </row>
    <row r="30" spans="1:44">
      <c r="B30" s="29"/>
      <c r="C30" s="37"/>
      <c r="D30" s="37"/>
      <c r="E30" s="32"/>
      <c r="F30" s="33"/>
      <c r="Q30" s="34"/>
      <c r="R30" s="35"/>
      <c r="S30" s="35"/>
      <c r="T30" s="36"/>
      <c r="U30" s="36"/>
      <c r="AF30" s="34"/>
      <c r="AG30" s="35"/>
      <c r="AH30" s="35"/>
      <c r="AI30" s="36"/>
      <c r="AJ30" s="36"/>
    </row>
    <row r="31" spans="1:44">
      <c r="B31" s="29"/>
      <c r="C31" s="37"/>
      <c r="D31" s="37"/>
      <c r="E31" s="32"/>
      <c r="F31" s="33"/>
      <c r="Q31" s="34"/>
      <c r="R31" s="35"/>
      <c r="S31" s="35"/>
      <c r="T31" s="36"/>
      <c r="U31" s="36"/>
      <c r="AF31" s="34"/>
      <c r="AG31" s="35"/>
      <c r="AH31" s="35"/>
      <c r="AI31" s="36"/>
      <c r="AJ31" s="36"/>
    </row>
    <row r="32" spans="1:44">
      <c r="B32" s="29"/>
      <c r="C32" s="37"/>
      <c r="D32" s="37"/>
      <c r="E32" s="32"/>
      <c r="F32" s="33"/>
      <c r="Q32" s="29"/>
      <c r="R32" s="35"/>
      <c r="S32" s="35"/>
      <c r="T32" s="36"/>
      <c r="U32" s="36"/>
      <c r="AF32" s="29"/>
      <c r="AG32" s="35"/>
      <c r="AH32" s="35"/>
      <c r="AI32" s="36"/>
      <c r="AJ32" s="36"/>
    </row>
    <row r="33" spans="2:5">
      <c r="B33" s="29"/>
      <c r="C33" s="37"/>
      <c r="D33" s="37"/>
      <c r="E33" s="30"/>
    </row>
    <row r="34" spans="2:5">
      <c r="B34" s="29"/>
      <c r="C34" s="37"/>
      <c r="D34" s="37"/>
      <c r="E34" s="30"/>
    </row>
    <row r="35" spans="2:5">
      <c r="B35" s="29"/>
      <c r="C35" s="37"/>
      <c r="D35" s="37"/>
      <c r="E35" s="30"/>
    </row>
    <row r="36" spans="2:5">
      <c r="B36" s="29"/>
      <c r="C36" s="37"/>
      <c r="D36" s="37"/>
      <c r="E36" s="30"/>
    </row>
    <row r="37" spans="2:5">
      <c r="B37" s="29"/>
      <c r="C37" s="37"/>
      <c r="D37" s="37"/>
      <c r="E37" s="30"/>
    </row>
    <row r="38" spans="2:5">
      <c r="B38" s="29"/>
      <c r="C38" s="37"/>
      <c r="D38" s="37"/>
      <c r="E38" s="30"/>
    </row>
    <row r="39" spans="2:5">
      <c r="B39" s="29"/>
      <c r="C39" s="37"/>
      <c r="D39" s="37"/>
      <c r="E39" s="30"/>
    </row>
    <row r="40" spans="2:5">
      <c r="B40" s="29"/>
      <c r="C40" s="37"/>
      <c r="D40" s="37"/>
      <c r="E40" s="38"/>
    </row>
    <row r="41" spans="2:5">
      <c r="B41" s="29"/>
      <c r="C41" s="37"/>
      <c r="D41" s="37"/>
      <c r="E41" s="38"/>
    </row>
    <row r="42" spans="2:5">
      <c r="E42" s="39"/>
    </row>
    <row r="43" spans="2:5">
      <c r="E43" s="37"/>
    </row>
    <row r="44" spans="2:5">
      <c r="E44" s="37"/>
    </row>
    <row r="45" spans="2:5">
      <c r="E45" s="37"/>
    </row>
    <row r="46" spans="2:5">
      <c r="E46" s="37"/>
    </row>
    <row r="47" spans="2:5">
      <c r="E47" s="37"/>
    </row>
    <row r="48" spans="2:5">
      <c r="E48" s="37"/>
    </row>
    <row r="49" spans="5:5">
      <c r="E49" s="37"/>
    </row>
    <row r="50" spans="5:5">
      <c r="E50" s="37"/>
    </row>
    <row r="51" spans="5:5">
      <c r="E51" s="37"/>
    </row>
    <row r="52" spans="5:5">
      <c r="E52" s="37"/>
    </row>
    <row r="53" spans="5:5">
      <c r="E53" s="37"/>
    </row>
    <row r="54" spans="5:5">
      <c r="E54" s="37"/>
    </row>
    <row r="55" spans="5:5">
      <c r="E55" s="37"/>
    </row>
    <row r="56" spans="5:5">
      <c r="E56" s="37"/>
    </row>
    <row r="57" spans="5:5">
      <c r="E57" s="37"/>
    </row>
    <row r="58" spans="5:5">
      <c r="E58" s="37"/>
    </row>
  </sheetData>
  <mergeCells count="6">
    <mergeCell ref="B1:N1"/>
    <mergeCell ref="Q1:AC1"/>
    <mergeCell ref="AF1:AR1"/>
    <mergeCell ref="B2:B3"/>
    <mergeCell ref="Q2:Q3"/>
    <mergeCell ref="AF2:A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LEVEL51PC</dc:creator>
  <cp:lastModifiedBy>kan bundh</cp:lastModifiedBy>
  <dcterms:created xsi:type="dcterms:W3CDTF">2022-02-02T02:42:24Z</dcterms:created>
  <dcterms:modified xsi:type="dcterms:W3CDTF">2022-02-02T04:01:02Z</dcterms:modified>
</cp:coreProperties>
</file>